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107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Sheet1!$A$1:$AQ$86</definedName>
  </definedNames>
  <calcPr calcId="145621"/>
</workbook>
</file>

<file path=xl/calcChain.xml><?xml version="1.0" encoding="utf-8"?>
<calcChain xmlns="http://schemas.openxmlformats.org/spreadsheetml/2006/main">
  <c r="E86" i="1" l="1"/>
  <c r="D86" i="1"/>
  <c r="C86" i="1" s="1"/>
  <c r="B86" i="1"/>
  <c r="A86" i="1" a="1"/>
  <c r="A86" i="1" s="1"/>
  <c r="E85" i="1"/>
  <c r="D85" i="1"/>
  <c r="C85" i="1"/>
  <c r="F85" i="1" s="1"/>
  <c r="B85" i="1"/>
  <c r="A85" i="1" a="1"/>
  <c r="A85" i="1" s="1"/>
  <c r="E84" i="1"/>
  <c r="D84" i="1"/>
  <c r="C84" i="1" s="1"/>
  <c r="B84" i="1"/>
  <c r="A84" i="1" a="1"/>
  <c r="A84" i="1" s="1"/>
  <c r="E83" i="1"/>
  <c r="C83" i="1" s="1"/>
  <c r="D83" i="1"/>
  <c r="B83" i="1"/>
  <c r="A83" i="1" a="1"/>
  <c r="A83" i="1" s="1"/>
  <c r="E82" i="1"/>
  <c r="D82" i="1"/>
  <c r="C82" i="1" s="1"/>
  <c r="B82" i="1"/>
  <c r="A82" i="1" a="1"/>
  <c r="A82" i="1" s="1"/>
  <c r="E81" i="1"/>
  <c r="D81" i="1"/>
  <c r="C81" i="1"/>
  <c r="B81" i="1"/>
  <c r="A81" i="1" a="1"/>
  <c r="A81" i="1" s="1"/>
  <c r="E80" i="1"/>
  <c r="D80" i="1"/>
  <c r="C80" i="1"/>
  <c r="B80" i="1"/>
  <c r="A80" i="1" a="1"/>
  <c r="A80" i="1" s="1"/>
  <c r="E79" i="1"/>
  <c r="D79" i="1"/>
  <c r="B79" i="1"/>
  <c r="A79" i="1" a="1"/>
  <c r="A79" i="1" s="1"/>
  <c r="E78" i="1"/>
  <c r="D78" i="1"/>
  <c r="B78" i="1"/>
  <c r="A78" i="1" a="1"/>
  <c r="A78" i="1" s="1"/>
  <c r="E77" i="1"/>
  <c r="C77" i="1" s="1"/>
  <c r="F77" i="1" s="1"/>
  <c r="D77" i="1"/>
  <c r="B77" i="1"/>
  <c r="A77" i="1" a="1"/>
  <c r="A77" i="1" s="1"/>
  <c r="E76" i="1"/>
  <c r="D76" i="1"/>
  <c r="C76" i="1"/>
  <c r="B76" i="1"/>
  <c r="F76" i="1" s="1"/>
  <c r="A76" i="1" a="1"/>
  <c r="A76" i="1" s="1"/>
  <c r="E75" i="1"/>
  <c r="D75" i="1"/>
  <c r="B75" i="1"/>
  <c r="A75" i="1" a="1"/>
  <c r="A75" i="1" s="1"/>
  <c r="E74" i="1"/>
  <c r="D74" i="1"/>
  <c r="C74" i="1" s="1"/>
  <c r="F74" i="1" s="1"/>
  <c r="B74" i="1"/>
  <c r="A74" i="1" a="1"/>
  <c r="A74" i="1" s="1"/>
  <c r="E73" i="1"/>
  <c r="D73" i="1"/>
  <c r="C73" i="1" s="1"/>
  <c r="F73" i="1" s="1"/>
  <c r="B73" i="1"/>
  <c r="A73" i="1" a="1"/>
  <c r="A73" i="1" s="1"/>
  <c r="E72" i="1"/>
  <c r="C72" i="1" s="1"/>
  <c r="D72" i="1"/>
  <c r="B72" i="1"/>
  <c r="A72" i="1" a="1"/>
  <c r="A72" i="1" s="1"/>
  <c r="E71" i="1"/>
  <c r="D71" i="1"/>
  <c r="B71" i="1"/>
  <c r="A71" i="1"/>
  <c r="A71" i="1" a="1"/>
  <c r="E70" i="1"/>
  <c r="D70" i="1"/>
  <c r="C70" i="1" s="1"/>
  <c r="B70" i="1"/>
  <c r="A70" i="1" a="1"/>
  <c r="A70" i="1" s="1"/>
  <c r="F69" i="1"/>
  <c r="E69" i="1"/>
  <c r="A69" i="1" a="1"/>
  <c r="A69" i="1" s="1"/>
  <c r="F68" i="1"/>
  <c r="A68" i="1" a="1"/>
  <c r="A68" i="1" s="1"/>
  <c r="F67" i="1"/>
  <c r="E67" i="1"/>
  <c r="A67" i="1" a="1"/>
  <c r="A67" i="1" s="1"/>
  <c r="A64" i="1"/>
  <c r="E61" i="1"/>
  <c r="D61" i="1"/>
  <c r="C61" i="1" s="1"/>
  <c r="F61" i="1" s="1"/>
  <c r="B61" i="1"/>
  <c r="A61" i="1" a="1"/>
  <c r="A61" i="1" s="1"/>
  <c r="E60" i="1"/>
  <c r="C60" i="1" s="1"/>
  <c r="D60" i="1"/>
  <c r="B60" i="1"/>
  <c r="A60" i="1" a="1"/>
  <c r="A60" i="1" s="1"/>
  <c r="E59" i="1"/>
  <c r="D59" i="1"/>
  <c r="B59" i="1"/>
  <c r="A59" i="1"/>
  <c r="A59" i="1" a="1"/>
  <c r="E58" i="1"/>
  <c r="D58" i="1"/>
  <c r="C58" i="1" s="1"/>
  <c r="B58" i="1"/>
  <c r="A58" i="1" a="1"/>
  <c r="A58" i="1" s="1"/>
  <c r="E57" i="1"/>
  <c r="D57" i="1"/>
  <c r="C57" i="1"/>
  <c r="F57" i="1" s="1"/>
  <c r="B57" i="1"/>
  <c r="A57" i="1" a="1"/>
  <c r="A57" i="1" s="1"/>
  <c r="E56" i="1"/>
  <c r="D56" i="1"/>
  <c r="C56" i="1" s="1"/>
  <c r="B56" i="1"/>
  <c r="A56" i="1" a="1"/>
  <c r="A56" i="1" s="1"/>
  <c r="E55" i="1"/>
  <c r="C55" i="1" s="1"/>
  <c r="F55" i="1" s="1"/>
  <c r="D55" i="1"/>
  <c r="B55" i="1"/>
  <c r="A55" i="1"/>
  <c r="A55" i="1" a="1"/>
  <c r="E54" i="1"/>
  <c r="D54" i="1"/>
  <c r="C54" i="1" s="1"/>
  <c r="B54" i="1"/>
  <c r="A54" i="1" a="1"/>
  <c r="A54" i="1" s="1"/>
  <c r="E53" i="1"/>
  <c r="D53" i="1"/>
  <c r="C53" i="1"/>
  <c r="F53" i="1" s="1"/>
  <c r="B53" i="1"/>
  <c r="A53" i="1" a="1"/>
  <c r="A53" i="1" s="1"/>
  <c r="E52" i="1"/>
  <c r="D52" i="1"/>
  <c r="C52" i="1" s="1"/>
  <c r="B52" i="1"/>
  <c r="A52" i="1" a="1"/>
  <c r="A52" i="1" s="1"/>
  <c r="E51" i="1"/>
  <c r="C51" i="1" s="1"/>
  <c r="F51" i="1" s="1"/>
  <c r="D51" i="1"/>
  <c r="B51" i="1"/>
  <c r="A51" i="1" a="1"/>
  <c r="A51" i="1" s="1"/>
  <c r="E50" i="1"/>
  <c r="D50" i="1"/>
  <c r="B50" i="1"/>
  <c r="A50" i="1" a="1"/>
  <c r="A50" i="1" s="1"/>
  <c r="E49" i="1"/>
  <c r="C49" i="1" s="1"/>
  <c r="F49" i="1" s="1"/>
  <c r="D49" i="1"/>
  <c r="B49" i="1"/>
  <c r="A49" i="1" a="1"/>
  <c r="A49" i="1" s="1"/>
  <c r="E48" i="1"/>
  <c r="D48" i="1"/>
  <c r="C48" i="1"/>
  <c r="B48" i="1"/>
  <c r="A48" i="1" a="1"/>
  <c r="A48" i="1" s="1"/>
  <c r="E47" i="1"/>
  <c r="D47" i="1"/>
  <c r="B47" i="1"/>
  <c r="A47" i="1" a="1"/>
  <c r="A47" i="1" s="1"/>
  <c r="E46" i="1"/>
  <c r="D46" i="1"/>
  <c r="B46" i="1"/>
  <c r="A46" i="1" a="1"/>
  <c r="A46" i="1" s="1"/>
  <c r="E45" i="1"/>
  <c r="D45" i="1"/>
  <c r="C45" i="1" s="1"/>
  <c r="F45" i="1" s="1"/>
  <c r="A45" i="1" a="1"/>
  <c r="A45" i="1" s="1"/>
  <c r="E44" i="1"/>
  <c r="C44" i="1" s="1"/>
  <c r="F44" i="1" s="1"/>
  <c r="D44" i="1"/>
  <c r="A44" i="1" a="1"/>
  <c r="A44" i="1" s="1"/>
  <c r="E43" i="1"/>
  <c r="D43" i="1"/>
  <c r="C43" i="1" s="1"/>
  <c r="F43" i="1" s="1"/>
  <c r="A43" i="1" a="1"/>
  <c r="A43" i="1" s="1"/>
  <c r="F42" i="1"/>
  <c r="E42" i="1"/>
  <c r="A42" i="1" a="1"/>
  <c r="A42" i="1" s="1"/>
  <c r="A39" i="1"/>
  <c r="E35" i="1"/>
  <c r="D35" i="1"/>
  <c r="C35" i="1" s="1"/>
  <c r="B35" i="1"/>
  <c r="A35" i="1"/>
  <c r="E34" i="1"/>
  <c r="D34" i="1"/>
  <c r="B34" i="1"/>
  <c r="A34" i="1"/>
  <c r="E33" i="1"/>
  <c r="D33" i="1"/>
  <c r="C33" i="1" s="1"/>
  <c r="B33" i="1"/>
  <c r="A33" i="1"/>
  <c r="E32" i="1"/>
  <c r="D32" i="1"/>
  <c r="B32" i="1"/>
  <c r="A32" i="1"/>
  <c r="E31" i="1"/>
  <c r="D31" i="1"/>
  <c r="C31" i="1" s="1"/>
  <c r="B31" i="1"/>
  <c r="A31" i="1"/>
  <c r="E30" i="1"/>
  <c r="D30" i="1"/>
  <c r="B30" i="1"/>
  <c r="A30" i="1"/>
  <c r="E29" i="1"/>
  <c r="D29" i="1"/>
  <c r="C29" i="1"/>
  <c r="B29" i="1"/>
  <c r="A29" i="1"/>
  <c r="E28" i="1"/>
  <c r="D28" i="1"/>
  <c r="C28" i="1" s="1"/>
  <c r="F28" i="1" s="1"/>
  <c r="B28" i="1"/>
  <c r="A28" i="1"/>
  <c r="E27" i="1"/>
  <c r="D27" i="1"/>
  <c r="C27" i="1" s="1"/>
  <c r="B27" i="1"/>
  <c r="A27" i="1"/>
  <c r="E26" i="1"/>
  <c r="D26" i="1"/>
  <c r="B26" i="1"/>
  <c r="A26" i="1"/>
  <c r="E25" i="1"/>
  <c r="D25" i="1"/>
  <c r="C25" i="1" s="1"/>
  <c r="B25" i="1"/>
  <c r="A25" i="1"/>
  <c r="E24" i="1"/>
  <c r="D24" i="1"/>
  <c r="B24" i="1"/>
  <c r="A24" i="1"/>
  <c r="E23" i="1"/>
  <c r="D23" i="1"/>
  <c r="C23" i="1" s="1"/>
  <c r="B23" i="1"/>
  <c r="A23" i="1"/>
  <c r="E22" i="1"/>
  <c r="D22" i="1"/>
  <c r="B22" i="1"/>
  <c r="A22" i="1"/>
  <c r="E21" i="1"/>
  <c r="D21" i="1"/>
  <c r="C21" i="1"/>
  <c r="B21" i="1"/>
  <c r="A21" i="1"/>
  <c r="E20" i="1"/>
  <c r="D20" i="1"/>
  <c r="B20" i="1"/>
  <c r="A20" i="1"/>
  <c r="E19" i="1"/>
  <c r="D19" i="1"/>
  <c r="C19" i="1" s="1"/>
  <c r="B19" i="1"/>
  <c r="A19" i="1"/>
  <c r="E18" i="1"/>
  <c r="D18" i="1"/>
  <c r="B18" i="1"/>
  <c r="A18" i="1"/>
  <c r="E17" i="1"/>
  <c r="D17" i="1"/>
  <c r="C17" i="1" s="1"/>
  <c r="B17" i="1"/>
  <c r="A17" i="1"/>
  <c r="E16" i="1"/>
  <c r="D16" i="1"/>
  <c r="B16" i="1"/>
  <c r="A16" i="1"/>
  <c r="E15" i="1"/>
  <c r="D15" i="1"/>
  <c r="A15" i="1"/>
  <c r="E14" i="1"/>
  <c r="D14" i="1"/>
  <c r="A14" i="1"/>
  <c r="E13" i="1"/>
  <c r="D13" i="1"/>
  <c r="C13" i="1" s="1"/>
  <c r="A13" i="1"/>
  <c r="F12" i="1"/>
  <c r="E12" i="1"/>
  <c r="A12" i="1"/>
  <c r="F11" i="1"/>
  <c r="A11" i="1"/>
  <c r="A1" i="1"/>
  <c r="C15" i="1" l="1"/>
  <c r="F15" i="1" s="1"/>
  <c r="C16" i="1"/>
  <c r="F16" i="1" s="1"/>
  <c r="F19" i="1"/>
  <c r="F27" i="1"/>
  <c r="C32" i="1"/>
  <c r="F32" i="1" s="1"/>
  <c r="F35" i="1"/>
  <c r="C50" i="1"/>
  <c r="F50" i="1" s="1"/>
  <c r="F52" i="1"/>
  <c r="C59" i="1"/>
  <c r="F59" i="1" s="1"/>
  <c r="C71" i="1"/>
  <c r="F71" i="1" s="1"/>
  <c r="C78" i="1"/>
  <c r="F78" i="1" s="1"/>
  <c r="F80" i="1"/>
  <c r="C14" i="1"/>
  <c r="F14" i="1" s="1"/>
  <c r="C18" i="1"/>
  <c r="F18" i="1" s="1"/>
  <c r="F21" i="1"/>
  <c r="C26" i="1"/>
  <c r="F26" i="1" s="1"/>
  <c r="F29" i="1"/>
  <c r="C34" i="1"/>
  <c r="F34" i="1" s="1"/>
  <c r="C46" i="1"/>
  <c r="F46" i="1" s="1"/>
  <c r="F48" i="1"/>
  <c r="F83" i="1"/>
  <c r="F31" i="1"/>
  <c r="F58" i="1"/>
  <c r="F60" i="1"/>
  <c r="F70" i="1"/>
  <c r="F72" i="1"/>
  <c r="C79" i="1"/>
  <c r="F79" i="1" s="1"/>
  <c r="F81" i="1"/>
  <c r="F86" i="1"/>
  <c r="F23" i="1"/>
  <c r="F17" i="1"/>
  <c r="C22" i="1"/>
  <c r="F22" i="1" s="1"/>
  <c r="F25" i="1"/>
  <c r="C30" i="1"/>
  <c r="F30" i="1" s="1"/>
  <c r="F33" i="1"/>
  <c r="C47" i="1"/>
  <c r="F47" i="1" s="1"/>
  <c r="F54" i="1"/>
  <c r="F56" i="1"/>
  <c r="C75" i="1"/>
  <c r="F75" i="1" s="1"/>
  <c r="F82" i="1"/>
  <c r="F84" i="1"/>
  <c r="C20" i="1"/>
  <c r="F20" i="1" s="1"/>
  <c r="C24" i="1"/>
  <c r="F24" i="1" s="1"/>
</calcChain>
</file>

<file path=xl/sharedStrings.xml><?xml version="1.0" encoding="utf-8"?>
<sst xmlns="http://schemas.openxmlformats.org/spreadsheetml/2006/main" count="199" uniqueCount="51">
  <si>
    <r>
      <t xml:space="preserve">Attendance Record for the Period </t>
    </r>
    <r>
      <rPr>
        <i/>
        <u/>
        <sz val="11"/>
        <color theme="1"/>
        <rFont val="Arial"/>
        <family val="2"/>
      </rPr>
      <t>January 2023 to December 2023</t>
    </r>
  </si>
  <si>
    <t>Legends:</t>
  </si>
  <si>
    <t>RGL</t>
  </si>
  <si>
    <t>P</t>
  </si>
  <si>
    <t>RGL - Regular BM</t>
  </si>
  <si>
    <t>SPL - Special BM</t>
  </si>
  <si>
    <t>&gt;Cells in this color are automatically filled up from the Basic Information Sheet</t>
  </si>
  <si>
    <t>SPL</t>
  </si>
  <si>
    <t>A</t>
  </si>
  <si>
    <t>P - Present</t>
  </si>
  <si>
    <t>NA - Not Applicable</t>
  </si>
  <si>
    <t>A - Absent</t>
  </si>
  <si>
    <t>OB - Official Business</t>
  </si>
  <si>
    <t>OB</t>
  </si>
  <si>
    <t>Governing Board</t>
  </si>
  <si>
    <t>Name of Board Member</t>
  </si>
  <si>
    <t>Total</t>
  </si>
  <si>
    <t>Att</t>
  </si>
  <si>
    <t>Pre</t>
  </si>
  <si>
    <t>%</t>
  </si>
  <si>
    <t>Date of Board Meeting</t>
  </si>
  <si>
    <t>Attendance</t>
  </si>
  <si>
    <t>Jan. 30</t>
  </si>
  <si>
    <t>Feb. 28</t>
  </si>
  <si>
    <t>Mar. 22</t>
  </si>
  <si>
    <t>Apr. 25</t>
  </si>
  <si>
    <t>Jun. 30</t>
  </si>
  <si>
    <t>Jul. 25</t>
  </si>
  <si>
    <t>Sep. 15</t>
  </si>
  <si>
    <t>Oct. 5</t>
  </si>
  <si>
    <t>Nov. 15</t>
  </si>
  <si>
    <t>Dec. 15</t>
  </si>
  <si>
    <t>Notes:</t>
  </si>
  <si>
    <t>Date of Committee Meeting</t>
  </si>
  <si>
    <t>Jan. 26</t>
  </si>
  <si>
    <t>Mar. 15</t>
  </si>
  <si>
    <t>Jun. 16</t>
  </si>
  <si>
    <t>Jul. 13</t>
  </si>
  <si>
    <t>Aug. 18</t>
  </si>
  <si>
    <t>Jan. 25</t>
  </si>
  <si>
    <t>Feb. 22</t>
  </si>
  <si>
    <t>Mar. 17</t>
  </si>
  <si>
    <t>Apr. 26</t>
  </si>
  <si>
    <t>Jun. 8</t>
  </si>
  <si>
    <t>Jul. 26</t>
  </si>
  <si>
    <t>Aug. 23</t>
  </si>
  <si>
    <t>Sep. 20</t>
  </si>
  <si>
    <t>Oct. 23</t>
  </si>
  <si>
    <t>Nov. 23</t>
  </si>
  <si>
    <t>Dec. 21</t>
  </si>
  <si>
    <t>Board materials are released within three (3) days before the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</si>
</sst>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;\-0;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i/>
      <sz val="15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6" fillId="0" borderId="0" xfId="0" applyFont="1" applyFill="1"/>
    <xf numFmtId="0" fontId="8" fillId="0" borderId="0" xfId="0" applyFont="1"/>
    <xf numFmtId="0" fontId="9" fillId="0" borderId="0" xfId="0" applyFont="1"/>
    <xf numFmtId="0" fontId="10" fillId="3" borderId="0" xfId="0" applyFont="1" applyFill="1" applyAlignment="1">
      <alignment horizontal="left"/>
    </xf>
    <xf numFmtId="0" fontId="8" fillId="3" borderId="0" xfId="0" applyFont="1" applyFill="1"/>
    <xf numFmtId="0" fontId="9" fillId="3" borderId="0" xfId="0" applyFont="1" applyFill="1"/>
    <xf numFmtId="0" fontId="7" fillId="3" borderId="0" xfId="0" applyFont="1" applyFill="1"/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2" fillId="0" borderId="0" xfId="0" applyFont="1"/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5" borderId="8" xfId="0" applyFont="1" applyFill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4" borderId="10" xfId="0" applyFont="1" applyFill="1" applyBorder="1"/>
    <xf numFmtId="0" fontId="11" fillId="4" borderId="11" xfId="0" applyFont="1" applyFill="1" applyBorder="1"/>
    <xf numFmtId="164" fontId="12" fillId="5" borderId="12" xfId="0" applyNumberFormat="1" applyFont="1" applyFill="1" applyBorder="1" applyAlignment="1" applyProtection="1">
      <alignment horizontal="center" vertical="top"/>
      <protection locked="0"/>
    </xf>
    <xf numFmtId="164" fontId="12" fillId="5" borderId="13" xfId="0" quotePrefix="1" applyNumberFormat="1" applyFont="1" applyFill="1" applyBorder="1" applyAlignment="1" applyProtection="1">
      <alignment horizontal="center" vertical="top"/>
      <protection locked="0"/>
    </xf>
    <xf numFmtId="164" fontId="12" fillId="5" borderId="13" xfId="0" applyNumberFormat="1" applyFont="1" applyFill="1" applyBorder="1" applyAlignment="1" applyProtection="1">
      <alignment horizontal="center" vertical="top"/>
      <protection locked="0"/>
    </xf>
    <xf numFmtId="0" fontId="12" fillId="2" borderId="14" xfId="0" applyFont="1" applyFill="1" applyBorder="1" applyAlignment="1" applyProtection="1">
      <alignment horizontal="left" vertical="top"/>
      <protection hidden="1"/>
    </xf>
    <xf numFmtId="165" fontId="12" fillId="0" borderId="15" xfId="0" applyNumberFormat="1" applyFont="1" applyBorder="1" applyAlignment="1" applyProtection="1">
      <alignment horizontal="right" indent="1"/>
      <protection hidden="1"/>
    </xf>
    <xf numFmtId="165" fontId="12" fillId="0" borderId="5" xfId="0" applyNumberFormat="1" applyFont="1" applyBorder="1" applyAlignment="1" applyProtection="1">
      <alignment horizontal="right" indent="1"/>
      <protection hidden="1"/>
    </xf>
    <xf numFmtId="165" fontId="12" fillId="0" borderId="16" xfId="0" applyNumberFormat="1" applyFont="1" applyBorder="1" applyAlignment="1" applyProtection="1">
      <alignment horizontal="right" indent="1"/>
      <protection hidden="1"/>
    </xf>
    <xf numFmtId="165" fontId="12" fillId="0" borderId="17" xfId="0" applyNumberFormat="1" applyFont="1" applyBorder="1" applyAlignment="1" applyProtection="1">
      <alignment horizontal="right" indent="1"/>
      <protection hidden="1"/>
    </xf>
    <xf numFmtId="2" fontId="12" fillId="0" borderId="18" xfId="0" applyNumberFormat="1" applyFont="1" applyBorder="1" applyAlignment="1" applyProtection="1">
      <alignment horizontal="right" indent="1"/>
      <protection hidden="1"/>
    </xf>
    <xf numFmtId="0" fontId="12" fillId="0" borderId="19" xfId="0" applyFont="1" applyBorder="1" applyAlignment="1" applyProtection="1">
      <alignment horizontal="center" vertical="top"/>
      <protection locked="0"/>
    </xf>
    <xf numFmtId="0" fontId="12" fillId="0" borderId="20" xfId="0" quotePrefix="1" applyFont="1" applyBorder="1" applyAlignment="1" applyProtection="1">
      <alignment horizontal="center" vertical="top"/>
      <protection locked="0"/>
    </xf>
    <xf numFmtId="0" fontId="12" fillId="0" borderId="20" xfId="0" applyFont="1" applyBorder="1" applyAlignment="1" applyProtection="1">
      <alignment horizontal="center" vertical="top"/>
      <protection locked="0"/>
    </xf>
    <xf numFmtId="165" fontId="12" fillId="0" borderId="8" xfId="0" applyNumberFormat="1" applyFont="1" applyBorder="1" applyAlignment="1" applyProtection="1">
      <alignment horizontal="right" indent="1"/>
      <protection hidden="1"/>
    </xf>
    <xf numFmtId="165" fontId="12" fillId="0" borderId="21" xfId="0" applyNumberFormat="1" applyFont="1" applyBorder="1" applyAlignment="1" applyProtection="1">
      <alignment horizontal="right" indent="1"/>
      <protection hidden="1"/>
    </xf>
    <xf numFmtId="165" fontId="12" fillId="0" borderId="9" xfId="0" applyNumberFormat="1" applyFont="1" applyBorder="1" applyAlignment="1" applyProtection="1">
      <alignment horizontal="right" indent="1"/>
      <protection hidden="1"/>
    </xf>
    <xf numFmtId="165" fontId="12" fillId="0" borderId="22" xfId="0" applyNumberFormat="1" applyFont="1" applyBorder="1" applyAlignment="1" applyProtection="1">
      <alignment horizontal="right" indent="1"/>
      <protection hidden="1"/>
    </xf>
    <xf numFmtId="2" fontId="12" fillId="0" borderId="23" xfId="0" applyNumberFormat="1" applyFont="1" applyBorder="1" applyAlignment="1" applyProtection="1">
      <alignment horizontal="right" indent="1"/>
      <protection hidden="1"/>
    </xf>
    <xf numFmtId="0" fontId="12" fillId="0" borderId="21" xfId="0" applyFont="1" applyBorder="1" applyAlignment="1" applyProtection="1">
      <alignment horizontal="center" vertical="top"/>
      <protection locked="0"/>
    </xf>
    <xf numFmtId="0" fontId="12" fillId="0" borderId="9" xfId="0" applyFont="1" applyBorder="1" applyAlignment="1" applyProtection="1">
      <alignment horizontal="center" vertical="top"/>
      <protection locked="0"/>
    </xf>
    <xf numFmtId="0" fontId="6" fillId="0" borderId="0" xfId="0" applyFont="1" applyProtection="1">
      <protection locked="0"/>
    </xf>
    <xf numFmtId="0" fontId="12" fillId="0" borderId="0" xfId="0" applyFont="1" applyFill="1"/>
    <xf numFmtId="0" fontId="10" fillId="6" borderId="0" xfId="0" applyFont="1" applyFill="1" applyAlignment="1">
      <alignment horizontal="left"/>
    </xf>
    <xf numFmtId="0" fontId="8" fillId="6" borderId="0" xfId="0" applyFont="1" applyFill="1"/>
    <xf numFmtId="0" fontId="7" fillId="6" borderId="0" xfId="0" applyFont="1" applyFill="1"/>
    <xf numFmtId="0" fontId="12" fillId="4" borderId="6" xfId="0" applyFont="1" applyFill="1" applyBorder="1"/>
    <xf numFmtId="0" fontId="11" fillId="4" borderId="7" xfId="0" applyFont="1" applyFill="1" applyBorder="1"/>
    <xf numFmtId="0" fontId="12" fillId="2" borderId="24" xfId="0" applyFont="1" applyFill="1" applyBorder="1"/>
    <xf numFmtId="0" fontId="11" fillId="4" borderId="1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/>
    </xf>
    <xf numFmtId="0" fontId="12" fillId="4" borderId="10" xfId="0" applyFont="1" applyFill="1" applyBorder="1" applyProtection="1"/>
    <xf numFmtId="0" fontId="12" fillId="4" borderId="6" xfId="0" applyFont="1" applyFill="1" applyBorder="1" applyProtection="1"/>
    <xf numFmtId="0" fontId="11" fillId="4" borderId="7" xfId="0" applyFont="1" applyFill="1" applyBorder="1" applyProtection="1"/>
    <xf numFmtId="0" fontId="12" fillId="2" borderId="24" xfId="0" applyFont="1" applyFill="1" applyBorder="1" applyProtection="1"/>
    <xf numFmtId="0" fontId="13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dlsg/Downloads/ULFC%20-%20Director%20Attendance%20Form%20CY%20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Basic Information"/>
      <sheetName val="Jan'23-Dec'23"/>
      <sheetName val="Summary"/>
      <sheetName val="July'16-Dec'16"/>
    </sheetNames>
    <sheetDataSet>
      <sheetData sheetId="0"/>
      <sheetData sheetId="1">
        <row r="1">
          <cell r="A1" t="str">
            <v>GOCC</v>
          </cell>
        </row>
        <row r="5">
          <cell r="G5" t="str">
            <v>Executive Committee</v>
          </cell>
          <cell r="H5" t="str">
            <v>Audit Committee</v>
          </cell>
        </row>
        <row r="7">
          <cell r="B7" t="str">
            <v>Liduvino S. Geron</v>
          </cell>
          <cell r="G7" t="str">
            <v>Y</v>
          </cell>
          <cell r="H7" t="str">
            <v>N</v>
          </cell>
        </row>
        <row r="8">
          <cell r="B8" t="str">
            <v>Annalene M. Bautista</v>
          </cell>
          <cell r="G8" t="str">
            <v>N</v>
          </cell>
          <cell r="H8" t="str">
            <v>Y</v>
          </cell>
        </row>
        <row r="9">
          <cell r="B9" t="str">
            <v>Gonzalo Benjamin A. Bongolan</v>
          </cell>
          <cell r="G9" t="str">
            <v>N</v>
          </cell>
          <cell r="H9" t="str">
            <v>N</v>
          </cell>
        </row>
        <row r="10">
          <cell r="B10" t="str">
            <v>Alan V. Bornas</v>
          </cell>
          <cell r="G10" t="str">
            <v>N</v>
          </cell>
          <cell r="H10" t="str">
            <v>Y</v>
          </cell>
        </row>
        <row r="11">
          <cell r="B11" t="str">
            <v>Ma. Celeste A. Burgos</v>
          </cell>
          <cell r="G11" t="str">
            <v>Y</v>
          </cell>
          <cell r="H11" t="str">
            <v>N</v>
          </cell>
        </row>
        <row r="12">
          <cell r="B12" t="str">
            <v>Winston Rochel L. Galang</v>
          </cell>
          <cell r="G12" t="str">
            <v>N</v>
          </cell>
          <cell r="H12" t="str">
            <v>Y</v>
          </cell>
        </row>
        <row r="13">
          <cell r="B13" t="str">
            <v>Elcid C. Pangilinan</v>
          </cell>
          <cell r="G13" t="str">
            <v>Y</v>
          </cell>
          <cell r="H13" t="str">
            <v>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6"/>
  <sheetViews>
    <sheetView tabSelected="1" topLeftCell="A55" zoomScaleNormal="100" workbookViewId="0">
      <selection activeCell="E82" sqref="E82"/>
    </sheetView>
  </sheetViews>
  <sheetFormatPr defaultColWidth="9.140625" defaultRowHeight="14.25" x14ac:dyDescent="0.2"/>
  <cols>
    <col min="1" max="1" width="35.42578125" style="20" customWidth="1"/>
    <col min="2" max="2" width="6.140625" style="20" bestFit="1" customWidth="1"/>
    <col min="3" max="5" width="6.140625" style="20" customWidth="1"/>
    <col min="6" max="6" width="12.42578125" style="20" bestFit="1" customWidth="1"/>
    <col min="7" max="7" width="11.42578125" style="20" customWidth="1"/>
    <col min="8" max="15" width="9.140625" style="20"/>
    <col min="16" max="16" width="9.140625" style="20" customWidth="1"/>
    <col min="17" max="44" width="9.140625" style="20"/>
    <col min="45" max="45" width="9.140625" style="20" customWidth="1"/>
    <col min="46" max="16384" width="9.140625" style="20"/>
  </cols>
  <sheetData>
    <row r="1" spans="1:85" s="2" customFormat="1" ht="20.25" x14ac:dyDescent="0.3">
      <c r="A1" s="1" t="str">
        <f>'[1]Basic Information'!A1</f>
        <v>GOCC</v>
      </c>
    </row>
    <row r="2" spans="1:85" s="3" customFormat="1" x14ac:dyDescent="0.2">
      <c r="A2" s="3" t="s">
        <v>0</v>
      </c>
      <c r="H2" s="4" t="s">
        <v>1</v>
      </c>
      <c r="I2" s="4"/>
      <c r="J2" s="4"/>
      <c r="K2" s="5"/>
    </row>
    <row r="3" spans="1:85" s="5" customFormat="1" x14ac:dyDescent="0.2">
      <c r="D3" s="6" t="s">
        <v>2</v>
      </c>
      <c r="E3" s="6"/>
      <c r="F3" s="6" t="s">
        <v>3</v>
      </c>
      <c r="H3" s="4" t="s">
        <v>4</v>
      </c>
      <c r="I3" s="4"/>
      <c r="J3" s="4" t="s">
        <v>5</v>
      </c>
      <c r="M3" s="7"/>
      <c r="N3" s="8" t="s">
        <v>6</v>
      </c>
    </row>
    <row r="4" spans="1:85" s="5" customFormat="1" x14ac:dyDescent="0.2">
      <c r="D4" s="6" t="s">
        <v>7</v>
      </c>
      <c r="E4" s="6"/>
      <c r="F4" s="6" t="s">
        <v>8</v>
      </c>
      <c r="H4" s="4" t="s">
        <v>9</v>
      </c>
      <c r="I4" s="4"/>
      <c r="J4" s="4" t="s">
        <v>10</v>
      </c>
      <c r="M4" s="8"/>
      <c r="N4" s="8"/>
    </row>
    <row r="5" spans="1:85" s="5" customFormat="1" ht="15" x14ac:dyDescent="0.25">
      <c r="A5" s="61" t="s">
        <v>50</v>
      </c>
      <c r="B5" s="62"/>
      <c r="C5" s="62"/>
      <c r="D5" s="62"/>
      <c r="E5" s="62"/>
      <c r="F5" s="62"/>
      <c r="H5" s="4" t="s">
        <v>11</v>
      </c>
      <c r="I5" s="4"/>
      <c r="J5" s="4" t="s">
        <v>12</v>
      </c>
      <c r="K5" s="9"/>
    </row>
    <row r="6" spans="1:85" s="9" customFormat="1" x14ac:dyDescent="0.2">
      <c r="D6" s="10"/>
      <c r="E6" s="10"/>
      <c r="F6" s="6" t="s">
        <v>13</v>
      </c>
    </row>
    <row r="7" spans="1:85" s="12" customFormat="1" ht="20.25" thickBot="1" x14ac:dyDescent="0.35">
      <c r="A7" s="11" t="s">
        <v>14</v>
      </c>
      <c r="D7" s="13"/>
      <c r="E7" s="13"/>
      <c r="F7" s="14"/>
    </row>
    <row r="8" spans="1:85" ht="15" x14ac:dyDescent="0.25">
      <c r="A8" s="15" t="s">
        <v>15</v>
      </c>
      <c r="B8" s="15" t="s">
        <v>16</v>
      </c>
      <c r="C8" s="15" t="s">
        <v>17</v>
      </c>
      <c r="D8" s="15" t="s">
        <v>18</v>
      </c>
      <c r="E8" s="15" t="s">
        <v>13</v>
      </c>
      <c r="F8" s="16" t="s">
        <v>19</v>
      </c>
      <c r="G8" s="17" t="s">
        <v>20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9"/>
    </row>
    <row r="9" spans="1:85" ht="15" x14ac:dyDescent="0.25">
      <c r="A9" s="21"/>
      <c r="B9" s="21"/>
      <c r="C9" s="21"/>
      <c r="D9" s="21"/>
      <c r="E9" s="21"/>
      <c r="F9" s="22" t="s">
        <v>21</v>
      </c>
      <c r="G9" s="23" t="s">
        <v>2</v>
      </c>
      <c r="H9" s="24" t="s">
        <v>2</v>
      </c>
      <c r="I9" s="24" t="s">
        <v>2</v>
      </c>
      <c r="J9" s="24" t="s">
        <v>2</v>
      </c>
      <c r="K9" s="24" t="s">
        <v>2</v>
      </c>
      <c r="L9" s="24" t="s">
        <v>2</v>
      </c>
      <c r="M9" s="24" t="s">
        <v>2</v>
      </c>
      <c r="N9" s="24" t="s">
        <v>2</v>
      </c>
      <c r="O9" s="24" t="s">
        <v>2</v>
      </c>
      <c r="P9" s="24" t="s">
        <v>2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</row>
    <row r="10" spans="1:85" ht="15.75" thickBot="1" x14ac:dyDescent="0.3">
      <c r="A10" s="26"/>
      <c r="B10" s="26"/>
      <c r="C10" s="26"/>
      <c r="D10" s="26"/>
      <c r="E10" s="26"/>
      <c r="F10" s="27"/>
      <c r="G10" s="28" t="s">
        <v>22</v>
      </c>
      <c r="H10" s="29" t="s">
        <v>23</v>
      </c>
      <c r="I10" s="30" t="s">
        <v>24</v>
      </c>
      <c r="J10" s="30" t="s">
        <v>25</v>
      </c>
      <c r="K10" s="30" t="s">
        <v>26</v>
      </c>
      <c r="L10" s="30" t="s">
        <v>27</v>
      </c>
      <c r="M10" s="30" t="s">
        <v>28</v>
      </c>
      <c r="N10" s="30" t="s">
        <v>29</v>
      </c>
      <c r="O10" s="30" t="s">
        <v>30</v>
      </c>
      <c r="P10" s="30" t="s">
        <v>31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</row>
    <row r="11" spans="1:85" x14ac:dyDescent="0.2">
      <c r="A11" s="31" t="str">
        <f>IF('[1]Basic Information'!$B7="", "",CONCATENATE('[1]Basic Information'!$B7))</f>
        <v>Liduvino S. Geron</v>
      </c>
      <c r="B11" s="32">
        <v>10</v>
      </c>
      <c r="C11" s="33">
        <v>10</v>
      </c>
      <c r="D11" s="34">
        <v>10</v>
      </c>
      <c r="E11" s="35">
        <v>0</v>
      </c>
      <c r="F11" s="36">
        <f t="shared" ref="F11:F35" si="0">IFERROR((C11/B11)*100,"")</f>
        <v>100</v>
      </c>
      <c r="G11" s="37" t="s">
        <v>3</v>
      </c>
      <c r="H11" s="38" t="s">
        <v>3</v>
      </c>
      <c r="I11" s="39" t="s">
        <v>3</v>
      </c>
      <c r="J11" s="39" t="s">
        <v>3</v>
      </c>
      <c r="K11" s="39" t="s">
        <v>3</v>
      </c>
      <c r="L11" s="39" t="s">
        <v>3</v>
      </c>
      <c r="M11" s="39" t="s">
        <v>3</v>
      </c>
      <c r="N11" s="39" t="s">
        <v>3</v>
      </c>
      <c r="O11" s="39" t="s">
        <v>3</v>
      </c>
      <c r="P11" s="39" t="s">
        <v>3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</row>
    <row r="12" spans="1:85" ht="13.5" customHeight="1" x14ac:dyDescent="0.2">
      <c r="A12" s="31" t="str">
        <f>IF('[1]Basic Information'!$B8="", "",CONCATENATE('[1]Basic Information'!$B8))</f>
        <v>Annalene M. Bautista</v>
      </c>
      <c r="B12" s="40">
        <v>10</v>
      </c>
      <c r="C12" s="41">
        <v>10</v>
      </c>
      <c r="D12" s="42">
        <v>10</v>
      </c>
      <c r="E12" s="43">
        <f t="shared" ref="E12:E35" si="1">COUNTIF($G12:$AP12,"OB")</f>
        <v>0</v>
      </c>
      <c r="F12" s="44">
        <f t="shared" si="0"/>
        <v>100</v>
      </c>
      <c r="G12" s="45" t="s">
        <v>3</v>
      </c>
      <c r="H12" s="46" t="s">
        <v>3</v>
      </c>
      <c r="I12" s="46" t="s">
        <v>3</v>
      </c>
      <c r="J12" s="46" t="s">
        <v>3</v>
      </c>
      <c r="K12" s="46" t="s">
        <v>3</v>
      </c>
      <c r="L12" s="46" t="s">
        <v>3</v>
      </c>
      <c r="M12" s="46" t="s">
        <v>3</v>
      </c>
      <c r="N12" s="46" t="s">
        <v>3</v>
      </c>
      <c r="O12" s="46" t="s">
        <v>3</v>
      </c>
      <c r="P12" s="46" t="s">
        <v>3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</row>
    <row r="13" spans="1:85" x14ac:dyDescent="0.2">
      <c r="A13" s="31" t="str">
        <f>IF('[1]Basic Information'!$B9="", "",CONCATENATE('[1]Basic Information'!$B9))</f>
        <v>Gonzalo Benjamin A. Bongolan</v>
      </c>
      <c r="B13" s="40">
        <v>8</v>
      </c>
      <c r="C13" s="41">
        <f t="shared" ref="C13:C35" si="2">D13+E13</f>
        <v>8</v>
      </c>
      <c r="D13" s="42">
        <f t="shared" ref="D13:D35" si="3">COUNTIF($G13:$AP13,"P")</f>
        <v>8</v>
      </c>
      <c r="E13" s="43">
        <f t="shared" si="1"/>
        <v>0</v>
      </c>
      <c r="F13" s="44">
        <v>80</v>
      </c>
      <c r="G13" s="45" t="s">
        <v>3</v>
      </c>
      <c r="H13" s="46" t="s">
        <v>3</v>
      </c>
      <c r="I13" s="46" t="s">
        <v>3</v>
      </c>
      <c r="J13" s="46" t="s">
        <v>3</v>
      </c>
      <c r="K13" s="46" t="s">
        <v>3</v>
      </c>
      <c r="L13" s="46" t="s">
        <v>3</v>
      </c>
      <c r="M13" s="46" t="s">
        <v>8</v>
      </c>
      <c r="N13" s="46" t="s">
        <v>3</v>
      </c>
      <c r="O13" s="46" t="s">
        <v>8</v>
      </c>
      <c r="P13" s="46" t="s">
        <v>3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</row>
    <row r="14" spans="1:85" x14ac:dyDescent="0.2">
      <c r="A14" s="31" t="str">
        <f>IF('[1]Basic Information'!$B10="", "",CONCATENATE('[1]Basic Information'!$B10))</f>
        <v>Alan V. Bornas</v>
      </c>
      <c r="B14" s="40">
        <v>10</v>
      </c>
      <c r="C14" s="41">
        <f t="shared" si="2"/>
        <v>10</v>
      </c>
      <c r="D14" s="42">
        <f t="shared" si="3"/>
        <v>10</v>
      </c>
      <c r="E14" s="43">
        <f t="shared" si="1"/>
        <v>0</v>
      </c>
      <c r="F14" s="44">
        <f t="shared" si="0"/>
        <v>100</v>
      </c>
      <c r="G14" s="45" t="s">
        <v>3</v>
      </c>
      <c r="H14" s="46" t="s">
        <v>3</v>
      </c>
      <c r="I14" s="46" t="s">
        <v>3</v>
      </c>
      <c r="J14" s="46" t="s">
        <v>3</v>
      </c>
      <c r="K14" s="46" t="s">
        <v>3</v>
      </c>
      <c r="L14" s="46" t="s">
        <v>3</v>
      </c>
      <c r="M14" s="46" t="s">
        <v>3</v>
      </c>
      <c r="N14" s="46" t="s">
        <v>3</v>
      </c>
      <c r="O14" s="46" t="s">
        <v>3</v>
      </c>
      <c r="P14" s="46" t="s">
        <v>3</v>
      </c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</row>
    <row r="15" spans="1:85" x14ac:dyDescent="0.2">
      <c r="A15" s="31" t="str">
        <f>IF('[1]Basic Information'!$B11="", "",CONCATENATE('[1]Basic Information'!$B11))</f>
        <v>Ma. Celeste A. Burgos</v>
      </c>
      <c r="B15" s="40">
        <v>10</v>
      </c>
      <c r="C15" s="41">
        <f t="shared" si="2"/>
        <v>10</v>
      </c>
      <c r="D15" s="42">
        <f t="shared" si="3"/>
        <v>10</v>
      </c>
      <c r="E15" s="43">
        <f t="shared" si="1"/>
        <v>0</v>
      </c>
      <c r="F15" s="44">
        <f t="shared" si="0"/>
        <v>100</v>
      </c>
      <c r="G15" s="45" t="s">
        <v>3</v>
      </c>
      <c r="H15" s="46" t="s">
        <v>3</v>
      </c>
      <c r="I15" s="46" t="s">
        <v>3</v>
      </c>
      <c r="J15" s="46" t="s">
        <v>3</v>
      </c>
      <c r="K15" s="46" t="s">
        <v>3</v>
      </c>
      <c r="L15" s="46" t="s">
        <v>3</v>
      </c>
      <c r="M15" s="46" t="s">
        <v>3</v>
      </c>
      <c r="N15" s="46" t="s">
        <v>3</v>
      </c>
      <c r="O15" s="46" t="s">
        <v>3</v>
      </c>
      <c r="P15" s="46" t="s">
        <v>3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</row>
    <row r="16" spans="1:85" x14ac:dyDescent="0.2">
      <c r="A16" s="31" t="str">
        <f>IF('[1]Basic Information'!$B12="", "",CONCATENATE('[1]Basic Information'!$B12))</f>
        <v>Winston Rochel L. Galang</v>
      </c>
      <c r="B16" s="40">
        <f>IFERROR(SUM(COUNTIF(G16:CF16,{"P","A","OB"})),"")</f>
        <v>10</v>
      </c>
      <c r="C16" s="41">
        <f t="shared" si="2"/>
        <v>10</v>
      </c>
      <c r="D16" s="42">
        <f t="shared" si="3"/>
        <v>10</v>
      </c>
      <c r="E16" s="43">
        <f t="shared" si="1"/>
        <v>0</v>
      </c>
      <c r="F16" s="44">
        <f t="shared" si="0"/>
        <v>100</v>
      </c>
      <c r="G16" s="45" t="s">
        <v>3</v>
      </c>
      <c r="H16" s="46" t="s">
        <v>3</v>
      </c>
      <c r="I16" s="46" t="s">
        <v>3</v>
      </c>
      <c r="J16" s="46" t="s">
        <v>3</v>
      </c>
      <c r="K16" s="46" t="s">
        <v>3</v>
      </c>
      <c r="L16" s="46" t="s">
        <v>3</v>
      </c>
      <c r="M16" s="46" t="s">
        <v>3</v>
      </c>
      <c r="N16" s="46" t="s">
        <v>3</v>
      </c>
      <c r="O16" s="46" t="s">
        <v>3</v>
      </c>
      <c r="P16" s="46" t="s">
        <v>3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</row>
    <row r="17" spans="1:85" x14ac:dyDescent="0.2">
      <c r="A17" s="31" t="str">
        <f>IF('[1]Basic Information'!$B13="", "",CONCATENATE('[1]Basic Information'!$B13))</f>
        <v>Elcid C. Pangilinan</v>
      </c>
      <c r="B17" s="40">
        <f>IFERROR(SUM(COUNTIF(G17:CF17,{"P","A","OB"})),"")</f>
        <v>10</v>
      </c>
      <c r="C17" s="41">
        <f t="shared" si="2"/>
        <v>10</v>
      </c>
      <c r="D17" s="42">
        <f t="shared" si="3"/>
        <v>10</v>
      </c>
      <c r="E17" s="43">
        <f t="shared" si="1"/>
        <v>0</v>
      </c>
      <c r="F17" s="44">
        <f t="shared" si="0"/>
        <v>100</v>
      </c>
      <c r="G17" s="45" t="s">
        <v>3</v>
      </c>
      <c r="H17" s="46" t="s">
        <v>3</v>
      </c>
      <c r="I17" s="46" t="s">
        <v>3</v>
      </c>
      <c r="J17" s="46" t="s">
        <v>3</v>
      </c>
      <c r="K17" s="46" t="s">
        <v>3</v>
      </c>
      <c r="L17" s="46" t="s">
        <v>3</v>
      </c>
      <c r="M17" s="46" t="s">
        <v>3</v>
      </c>
      <c r="N17" s="46" t="s">
        <v>3</v>
      </c>
      <c r="O17" s="46" t="s">
        <v>3</v>
      </c>
      <c r="P17" s="46" t="s">
        <v>3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</row>
    <row r="18" spans="1:85" x14ac:dyDescent="0.2">
      <c r="A18" s="31" t="str">
        <f>IF('[1]Basic Information'!$B14="", "",CONCATENATE('[1]Basic Information'!$B14))</f>
        <v/>
      </c>
      <c r="B18" s="40">
        <f>IFERROR(SUM(COUNTIF(G18:CF18,{"P","A","OB"})),"")</f>
        <v>0</v>
      </c>
      <c r="C18" s="41">
        <f t="shared" si="2"/>
        <v>0</v>
      </c>
      <c r="D18" s="42">
        <f t="shared" si="3"/>
        <v>0</v>
      </c>
      <c r="E18" s="43">
        <f t="shared" si="1"/>
        <v>0</v>
      </c>
      <c r="F18" s="44" t="str">
        <f t="shared" si="0"/>
        <v/>
      </c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</row>
    <row r="19" spans="1:85" x14ac:dyDescent="0.2">
      <c r="A19" s="31" t="str">
        <f>IF('[1]Basic Information'!$B15="", "",CONCATENATE('[1]Basic Information'!$B15))</f>
        <v/>
      </c>
      <c r="B19" s="40">
        <f>IFERROR(SUM(COUNTIF(G19:CF19,{"P","A","OB"})),"")</f>
        <v>0</v>
      </c>
      <c r="C19" s="41">
        <f t="shared" si="2"/>
        <v>0</v>
      </c>
      <c r="D19" s="42">
        <f t="shared" si="3"/>
        <v>0</v>
      </c>
      <c r="E19" s="43">
        <f t="shared" si="1"/>
        <v>0</v>
      </c>
      <c r="F19" s="44" t="str">
        <f t="shared" si="0"/>
        <v/>
      </c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</row>
    <row r="20" spans="1:85" x14ac:dyDescent="0.2">
      <c r="A20" s="31" t="str">
        <f>IF('[1]Basic Information'!$B16="", "",CONCATENATE('[1]Basic Information'!$B16))</f>
        <v/>
      </c>
      <c r="B20" s="40">
        <f>IFERROR(SUM(COUNTIF(G20:CF20,{"P","A","OB"})),"")</f>
        <v>0</v>
      </c>
      <c r="C20" s="41">
        <f t="shared" si="2"/>
        <v>0</v>
      </c>
      <c r="D20" s="42">
        <f t="shared" si="3"/>
        <v>0</v>
      </c>
      <c r="E20" s="43">
        <f t="shared" si="1"/>
        <v>0</v>
      </c>
      <c r="F20" s="44" t="str">
        <f t="shared" si="0"/>
        <v/>
      </c>
      <c r="G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</row>
    <row r="21" spans="1:85" x14ac:dyDescent="0.2">
      <c r="A21" s="31" t="str">
        <f>IF('[1]Basic Information'!$B17="", "",CONCATENATE('[1]Basic Information'!$B17))</f>
        <v/>
      </c>
      <c r="B21" s="40">
        <f>IFERROR(SUM(COUNTIF(G21:CF21,{"P","A","OB"})),"")</f>
        <v>0</v>
      </c>
      <c r="C21" s="41">
        <f t="shared" si="2"/>
        <v>0</v>
      </c>
      <c r="D21" s="42">
        <f t="shared" si="3"/>
        <v>0</v>
      </c>
      <c r="E21" s="43">
        <f t="shared" si="1"/>
        <v>0</v>
      </c>
      <c r="F21" s="44" t="str">
        <f t="shared" si="0"/>
        <v/>
      </c>
      <c r="G21" s="45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</row>
    <row r="22" spans="1:85" x14ac:dyDescent="0.2">
      <c r="A22" s="31" t="str">
        <f>IF('[1]Basic Information'!$B18="", "",CONCATENATE('[1]Basic Information'!$B18))</f>
        <v/>
      </c>
      <c r="B22" s="40">
        <f>IFERROR(SUM(COUNTIF(G22:CF22,{"P","A","OB"})),"")</f>
        <v>0</v>
      </c>
      <c r="C22" s="41">
        <f t="shared" si="2"/>
        <v>0</v>
      </c>
      <c r="D22" s="42">
        <f t="shared" si="3"/>
        <v>0</v>
      </c>
      <c r="E22" s="43">
        <f t="shared" si="1"/>
        <v>0</v>
      </c>
      <c r="F22" s="44" t="str">
        <f t="shared" si="0"/>
        <v/>
      </c>
      <c r="G22" s="45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</row>
    <row r="23" spans="1:85" x14ac:dyDescent="0.2">
      <c r="A23" s="31" t="str">
        <f>IF('[1]Basic Information'!$B19="", "",CONCATENATE('[1]Basic Information'!$B19))</f>
        <v/>
      </c>
      <c r="B23" s="40">
        <f>IFERROR(SUM(COUNTIF(G23:CF23,{"P","A","OB"})),"")</f>
        <v>0</v>
      </c>
      <c r="C23" s="41">
        <f t="shared" si="2"/>
        <v>0</v>
      </c>
      <c r="D23" s="42">
        <f t="shared" si="3"/>
        <v>0</v>
      </c>
      <c r="E23" s="43">
        <f t="shared" si="1"/>
        <v>0</v>
      </c>
      <c r="F23" s="44" t="str">
        <f t="shared" si="0"/>
        <v/>
      </c>
      <c r="G23" s="45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</row>
    <row r="24" spans="1:85" x14ac:dyDescent="0.2">
      <c r="A24" s="31" t="str">
        <f>IF('[1]Basic Information'!$B20="", "",CONCATENATE('[1]Basic Information'!$B20))</f>
        <v/>
      </c>
      <c r="B24" s="40">
        <f>IFERROR(SUM(COUNTIF(G24:CF24,{"P","A","OB"})),"")</f>
        <v>0</v>
      </c>
      <c r="C24" s="41">
        <f t="shared" si="2"/>
        <v>0</v>
      </c>
      <c r="D24" s="42">
        <f t="shared" si="3"/>
        <v>0</v>
      </c>
      <c r="E24" s="43">
        <f t="shared" si="1"/>
        <v>0</v>
      </c>
      <c r="F24" s="44" t="str">
        <f t="shared" si="0"/>
        <v/>
      </c>
      <c r="G24" s="45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</row>
    <row r="25" spans="1:85" x14ac:dyDescent="0.2">
      <c r="A25" s="31" t="str">
        <f>IF('[1]Basic Information'!$B21="", "",CONCATENATE('[1]Basic Information'!$B21))</f>
        <v/>
      </c>
      <c r="B25" s="40">
        <f>IFERROR(SUM(COUNTIF(G25:CF25,{"P","A","OB"})),"")</f>
        <v>0</v>
      </c>
      <c r="C25" s="41">
        <f t="shared" si="2"/>
        <v>0</v>
      </c>
      <c r="D25" s="42">
        <f t="shared" si="3"/>
        <v>0</v>
      </c>
      <c r="E25" s="43">
        <f t="shared" si="1"/>
        <v>0</v>
      </c>
      <c r="F25" s="44" t="str">
        <f t="shared" si="0"/>
        <v/>
      </c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</row>
    <row r="26" spans="1:85" x14ac:dyDescent="0.2">
      <c r="A26" s="31" t="str">
        <f>IF('[1]Basic Information'!$B22="", "",CONCATENATE('[1]Basic Information'!$B22))</f>
        <v/>
      </c>
      <c r="B26" s="40">
        <f>IFERROR(SUM(COUNTIF(G26:CF26,{"P","A","OB"})),"")</f>
        <v>0</v>
      </c>
      <c r="C26" s="41">
        <f t="shared" si="2"/>
        <v>0</v>
      </c>
      <c r="D26" s="42">
        <f t="shared" si="3"/>
        <v>0</v>
      </c>
      <c r="E26" s="43">
        <f t="shared" si="1"/>
        <v>0</v>
      </c>
      <c r="F26" s="44" t="str">
        <f t="shared" si="0"/>
        <v/>
      </c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</row>
    <row r="27" spans="1:85" x14ac:dyDescent="0.2">
      <c r="A27" s="31" t="str">
        <f>IF('[1]Basic Information'!$B23="", "",CONCATENATE('[1]Basic Information'!$B23))</f>
        <v/>
      </c>
      <c r="B27" s="40">
        <f>IFERROR(SUM(COUNTIF(G27:CF27,{"P","A","OB"})),"")</f>
        <v>0</v>
      </c>
      <c r="C27" s="41">
        <f t="shared" si="2"/>
        <v>0</v>
      </c>
      <c r="D27" s="42">
        <f t="shared" si="3"/>
        <v>0</v>
      </c>
      <c r="E27" s="43">
        <f t="shared" si="1"/>
        <v>0</v>
      </c>
      <c r="F27" s="44" t="str">
        <f t="shared" si="0"/>
        <v/>
      </c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</row>
    <row r="28" spans="1:85" x14ac:dyDescent="0.2">
      <c r="A28" s="31" t="str">
        <f>IF('[1]Basic Information'!$B24="", "",CONCATENATE('[1]Basic Information'!$B24))</f>
        <v/>
      </c>
      <c r="B28" s="40">
        <f>IFERROR(SUM(COUNTIF(G28:CF28,{"P","A","OB"})),"")</f>
        <v>0</v>
      </c>
      <c r="C28" s="41">
        <f t="shared" si="2"/>
        <v>0</v>
      </c>
      <c r="D28" s="42">
        <f t="shared" si="3"/>
        <v>0</v>
      </c>
      <c r="E28" s="43">
        <f t="shared" si="1"/>
        <v>0</v>
      </c>
      <c r="F28" s="44" t="str">
        <f t="shared" si="0"/>
        <v/>
      </c>
      <c r="G28" s="45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</row>
    <row r="29" spans="1:85" x14ac:dyDescent="0.2">
      <c r="A29" s="31" t="str">
        <f>IF('[1]Basic Information'!$B25="", "",CONCATENATE('[1]Basic Information'!$B25))</f>
        <v/>
      </c>
      <c r="B29" s="40">
        <f>IFERROR(SUM(COUNTIF(G29:CF29,{"P","A","OB"})),"")</f>
        <v>0</v>
      </c>
      <c r="C29" s="41">
        <f t="shared" si="2"/>
        <v>0</v>
      </c>
      <c r="D29" s="42">
        <f t="shared" si="3"/>
        <v>0</v>
      </c>
      <c r="E29" s="43">
        <f t="shared" si="1"/>
        <v>0</v>
      </c>
      <c r="F29" s="44" t="str">
        <f t="shared" si="0"/>
        <v/>
      </c>
      <c r="G29" s="45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</row>
    <row r="30" spans="1:85" x14ac:dyDescent="0.2">
      <c r="A30" s="31" t="str">
        <f>IF('[1]Basic Information'!$B26="", "",CONCATENATE('[1]Basic Information'!$B26))</f>
        <v/>
      </c>
      <c r="B30" s="40">
        <f>IFERROR(SUM(COUNTIF(G30:CF30,{"P","A","OB"})),"")</f>
        <v>0</v>
      </c>
      <c r="C30" s="41">
        <f t="shared" si="2"/>
        <v>0</v>
      </c>
      <c r="D30" s="42">
        <f t="shared" si="3"/>
        <v>0</v>
      </c>
      <c r="E30" s="43">
        <f t="shared" si="1"/>
        <v>0</v>
      </c>
      <c r="F30" s="44" t="str">
        <f t="shared" si="0"/>
        <v/>
      </c>
      <c r="G30" s="45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</row>
    <row r="31" spans="1:85" x14ac:dyDescent="0.2">
      <c r="A31" s="31" t="str">
        <f>IF('[1]Basic Information'!$B27="", "",CONCATENATE('[1]Basic Information'!$B27))</f>
        <v/>
      </c>
      <c r="B31" s="40">
        <f>IFERROR(SUM(COUNTIF(G31:CF31,{"P","A","OB"})),"")</f>
        <v>0</v>
      </c>
      <c r="C31" s="41">
        <f t="shared" si="2"/>
        <v>0</v>
      </c>
      <c r="D31" s="42">
        <f t="shared" si="3"/>
        <v>0</v>
      </c>
      <c r="E31" s="43">
        <f t="shared" si="1"/>
        <v>0</v>
      </c>
      <c r="F31" s="44" t="str">
        <f t="shared" si="0"/>
        <v/>
      </c>
      <c r="G31" s="45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</row>
    <row r="32" spans="1:85" x14ac:dyDescent="0.2">
      <c r="A32" s="31" t="str">
        <f>IF('[1]Basic Information'!$B28="", "",CONCATENATE('[1]Basic Information'!$B28))</f>
        <v/>
      </c>
      <c r="B32" s="40">
        <f>IFERROR(SUM(COUNTIF(G32:CF32,{"P","A","OB"})),"")</f>
        <v>0</v>
      </c>
      <c r="C32" s="41">
        <f t="shared" si="2"/>
        <v>0</v>
      </c>
      <c r="D32" s="42">
        <f t="shared" si="3"/>
        <v>0</v>
      </c>
      <c r="E32" s="43">
        <f t="shared" si="1"/>
        <v>0</v>
      </c>
      <c r="F32" s="44" t="str">
        <f t="shared" si="0"/>
        <v/>
      </c>
      <c r="G32" s="45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</row>
    <row r="33" spans="1:85" x14ac:dyDescent="0.2">
      <c r="A33" s="31" t="str">
        <f>IF('[1]Basic Information'!$B29="", "",CONCATENATE('[1]Basic Information'!$B29))</f>
        <v/>
      </c>
      <c r="B33" s="40">
        <f>IFERROR(SUM(COUNTIF(G33:CF33,{"P","A","OB"})),"")</f>
        <v>0</v>
      </c>
      <c r="C33" s="41">
        <f t="shared" si="2"/>
        <v>0</v>
      </c>
      <c r="D33" s="42">
        <f t="shared" si="3"/>
        <v>0</v>
      </c>
      <c r="E33" s="43">
        <f t="shared" si="1"/>
        <v>0</v>
      </c>
      <c r="F33" s="44" t="str">
        <f t="shared" si="0"/>
        <v/>
      </c>
      <c r="G33" s="45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</row>
    <row r="34" spans="1:85" x14ac:dyDescent="0.2">
      <c r="A34" s="31" t="str">
        <f>IF('[1]Basic Information'!$B30="", "",CONCATENATE('[1]Basic Information'!$B30))</f>
        <v/>
      </c>
      <c r="B34" s="40">
        <f>IFERROR(SUM(COUNTIF(G34:CF34,{"P","A","OB"})),"")</f>
        <v>0</v>
      </c>
      <c r="C34" s="41">
        <f t="shared" si="2"/>
        <v>0</v>
      </c>
      <c r="D34" s="42">
        <f t="shared" si="3"/>
        <v>0</v>
      </c>
      <c r="E34" s="43">
        <f t="shared" si="1"/>
        <v>0</v>
      </c>
      <c r="F34" s="44" t="str">
        <f t="shared" si="0"/>
        <v/>
      </c>
      <c r="G34" s="45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</row>
    <row r="35" spans="1:85" x14ac:dyDescent="0.2">
      <c r="A35" s="31" t="str">
        <f>IF('[1]Basic Information'!$B31="", "",CONCATENATE('[1]Basic Information'!$B31))</f>
        <v/>
      </c>
      <c r="B35" s="40">
        <f>IFERROR(SUM(COUNTIF(G35:CF35,{"P","A","OB"})),"")</f>
        <v>0</v>
      </c>
      <c r="C35" s="41">
        <f t="shared" si="2"/>
        <v>0</v>
      </c>
      <c r="D35" s="42">
        <f t="shared" si="3"/>
        <v>0</v>
      </c>
      <c r="E35" s="43">
        <f t="shared" si="1"/>
        <v>0</v>
      </c>
      <c r="F35" s="44" t="str">
        <f t="shared" si="0"/>
        <v/>
      </c>
      <c r="G35" s="45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</row>
    <row r="36" spans="1:85" x14ac:dyDescent="0.2">
      <c r="A36" s="47" t="s">
        <v>32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</row>
    <row r="37" spans="1:85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</row>
    <row r="38" spans="1:85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</row>
    <row r="39" spans="1:85" s="50" customFormat="1" ht="20.25" thickBot="1" x14ac:dyDescent="0.35">
      <c r="A39" s="49" t="str">
        <f>IF('[1]Basic Information'!$G$5="","",CONCATENATE('[1]Basic Information'!$G$5))</f>
        <v>Executive Committee</v>
      </c>
      <c r="F39" s="51"/>
    </row>
    <row r="40" spans="1:85" ht="15" x14ac:dyDescent="0.25">
      <c r="A40" s="15" t="s">
        <v>15</v>
      </c>
      <c r="B40" s="15" t="s">
        <v>16</v>
      </c>
      <c r="C40" s="15" t="s">
        <v>17</v>
      </c>
      <c r="D40" s="15" t="s">
        <v>18</v>
      </c>
      <c r="E40" s="15" t="s">
        <v>13</v>
      </c>
      <c r="F40" s="16" t="s">
        <v>19</v>
      </c>
      <c r="G40" s="17" t="s">
        <v>33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1:85" ht="15.75" thickBot="1" x14ac:dyDescent="0.3">
      <c r="A41" s="26"/>
      <c r="B41" s="52"/>
      <c r="C41" s="52"/>
      <c r="D41" s="52"/>
      <c r="E41" s="52"/>
      <c r="F41" s="53" t="s">
        <v>21</v>
      </c>
      <c r="G41" s="28" t="s">
        <v>34</v>
      </c>
      <c r="H41" s="30" t="s">
        <v>35</v>
      </c>
      <c r="I41" s="30" t="s">
        <v>36</v>
      </c>
      <c r="J41" s="30" t="s">
        <v>37</v>
      </c>
      <c r="K41" s="30" t="s">
        <v>38</v>
      </c>
      <c r="L41" s="30"/>
      <c r="M41" s="30"/>
      <c r="N41" s="30"/>
      <c r="O41" s="30"/>
      <c r="P41" s="30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</row>
    <row r="42" spans="1:85" x14ac:dyDescent="0.2">
      <c r="A42" s="54" t="str">
        <f t="array" ref="A42">IFERROR(INDEX('[1]Basic Information'!$B$7:$B$31,SMALL(IF('[1]Basic Information'!$G$7:$G$31="Y",ROW('[1]Basic Information'!$G$7:$G$31)-MIN(ROW('[1]Basic Information'!$G$7:$G$31))+1),1)),"")</f>
        <v>Liduvino S. Geron</v>
      </c>
      <c r="B42" s="33">
        <v>5</v>
      </c>
      <c r="C42" s="33">
        <v>5</v>
      </c>
      <c r="D42" s="34">
        <v>5</v>
      </c>
      <c r="E42" s="35">
        <f t="shared" ref="E42:E61" si="4">COUNTIF($G42:$AP42,"OB")</f>
        <v>0</v>
      </c>
      <c r="F42" s="36">
        <f t="shared" ref="F42:F61" si="5">IFERROR((C42/B42)*100,"")</f>
        <v>100</v>
      </c>
      <c r="G42" s="45" t="s">
        <v>3</v>
      </c>
      <c r="H42" s="46" t="s">
        <v>3</v>
      </c>
      <c r="I42" s="46" t="s">
        <v>3</v>
      </c>
      <c r="J42" s="46" t="s">
        <v>3</v>
      </c>
      <c r="K42" s="46" t="s">
        <v>3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</row>
    <row r="43" spans="1:85" x14ac:dyDescent="0.2">
      <c r="A43" s="54" t="str">
        <f t="array" ref="A43">IFERROR(INDEX('[1]Basic Information'!$B$7:$B$31,SMALL(IF('[1]Basic Information'!$G$7:$G$31="Y",ROW('[1]Basic Information'!$G$7:$G$31)-MIN(ROW('[1]Basic Information'!$G$7:$G$31))+1),2)),"")</f>
        <v>Ma. Celeste A. Burgos</v>
      </c>
      <c r="B43" s="41">
        <v>5</v>
      </c>
      <c r="C43" s="41">
        <f t="shared" ref="C43:C61" si="6">D43+E43</f>
        <v>5</v>
      </c>
      <c r="D43" s="42">
        <f t="shared" ref="D43:D61" si="7">COUNTIF($G43:$AP43,"P")</f>
        <v>5</v>
      </c>
      <c r="E43" s="43">
        <f t="shared" si="4"/>
        <v>0</v>
      </c>
      <c r="F43" s="44">
        <f t="shared" si="5"/>
        <v>100</v>
      </c>
      <c r="G43" s="45" t="s">
        <v>3</v>
      </c>
      <c r="H43" s="46" t="s">
        <v>3</v>
      </c>
      <c r="I43" s="46" t="s">
        <v>3</v>
      </c>
      <c r="J43" s="46" t="s">
        <v>3</v>
      </c>
      <c r="K43" s="46" t="s">
        <v>3</v>
      </c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</row>
    <row r="44" spans="1:85" x14ac:dyDescent="0.2">
      <c r="A44" s="54" t="str">
        <f t="array" ref="A44">IFERROR(INDEX('[1]Basic Information'!$B$7:$B$31,SMALL(IF('[1]Basic Information'!$G$7:$G$31="Y",ROW('[1]Basic Information'!$G$7:$G$31)-MIN(ROW('[1]Basic Information'!$G$7:$G$31))+1),3)),"")</f>
        <v>Elcid C. Pangilinan</v>
      </c>
      <c r="B44" s="41">
        <v>5</v>
      </c>
      <c r="C44" s="41">
        <f t="shared" si="6"/>
        <v>5</v>
      </c>
      <c r="D44" s="42">
        <f t="shared" si="7"/>
        <v>5</v>
      </c>
      <c r="E44" s="43">
        <f t="shared" si="4"/>
        <v>0</v>
      </c>
      <c r="F44" s="44">
        <f t="shared" si="5"/>
        <v>100</v>
      </c>
      <c r="G44" s="45" t="s">
        <v>3</v>
      </c>
      <c r="H44" s="46" t="s">
        <v>3</v>
      </c>
      <c r="I44" s="46" t="s">
        <v>3</v>
      </c>
      <c r="J44" s="46" t="s">
        <v>3</v>
      </c>
      <c r="K44" s="46" t="s">
        <v>3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</row>
    <row r="45" spans="1:85" x14ac:dyDescent="0.2">
      <c r="A45" s="54" t="str">
        <f t="array" ref="A45">IFERROR(INDEX('[1]Basic Information'!$B$7:$B$31,SMALL(IF('[1]Basic Information'!$G$7:$G$31="Y",ROW('[1]Basic Information'!$G$7:$G$31)-MIN(ROW('[1]Basic Information'!$G$7:$G$31))+1),4)),"")</f>
        <v/>
      </c>
      <c r="B45" s="41"/>
      <c r="C45" s="41">
        <f t="shared" si="6"/>
        <v>0</v>
      </c>
      <c r="D45" s="42">
        <f t="shared" si="7"/>
        <v>0</v>
      </c>
      <c r="E45" s="43">
        <f t="shared" si="4"/>
        <v>0</v>
      </c>
      <c r="F45" s="44" t="str">
        <f t="shared" si="5"/>
        <v/>
      </c>
      <c r="G45" s="45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</row>
    <row r="46" spans="1:85" x14ac:dyDescent="0.2">
      <c r="A46" s="54" t="str">
        <f t="array" ref="A46">IFERROR(INDEX('[1]Basic Information'!$B$7:$B$31,SMALL(IF('[1]Basic Information'!$G$7:$G$31="Y",ROW('[1]Basic Information'!$G$7:$G$31)-MIN(ROW('[1]Basic Information'!$G$7:$G$31))+1),5)),"")</f>
        <v/>
      </c>
      <c r="B46" s="41">
        <f>IFERROR(SUM(COUNTIF(G46:CF46,{"P","A","OB"})),"")</f>
        <v>0</v>
      </c>
      <c r="C46" s="41">
        <f t="shared" si="6"/>
        <v>0</v>
      </c>
      <c r="D46" s="42">
        <f t="shared" si="7"/>
        <v>0</v>
      </c>
      <c r="E46" s="43">
        <f t="shared" si="4"/>
        <v>0</v>
      </c>
      <c r="F46" s="44" t="str">
        <f t="shared" si="5"/>
        <v/>
      </c>
      <c r="G46" s="45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</row>
    <row r="47" spans="1:85" x14ac:dyDescent="0.2">
      <c r="A47" s="54" t="str">
        <f t="array" ref="A47">IFERROR(INDEX('[1]Basic Information'!$B$7:$B$31,SMALL(IF('[1]Basic Information'!$G$7:$G$31="Y",ROW('[1]Basic Information'!$G$7:$G$31)-MIN(ROW('[1]Basic Information'!$G$7:$G$31))+1),6)),"")</f>
        <v/>
      </c>
      <c r="B47" s="41">
        <f>IFERROR(SUM(COUNTIF(G47:CF47,{"P","A","OB"})),"")</f>
        <v>0</v>
      </c>
      <c r="C47" s="41">
        <f t="shared" si="6"/>
        <v>0</v>
      </c>
      <c r="D47" s="42">
        <f t="shared" si="7"/>
        <v>0</v>
      </c>
      <c r="E47" s="43">
        <f t="shared" si="4"/>
        <v>0</v>
      </c>
      <c r="F47" s="44" t="str">
        <f t="shared" si="5"/>
        <v/>
      </c>
      <c r="G47" s="45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</row>
    <row r="48" spans="1:85" x14ac:dyDescent="0.2">
      <c r="A48" s="54" t="str">
        <f t="array" ref="A48">IFERROR(INDEX('[1]Basic Information'!$B$7:$B$31,SMALL(IF('[1]Basic Information'!$G$7:$G$31="Y",ROW('[1]Basic Information'!$G$7:$G$31)-MIN(ROW('[1]Basic Information'!$G$7:$G$31))+1),7)),"")</f>
        <v/>
      </c>
      <c r="B48" s="41">
        <f>IFERROR(SUM(COUNTIF(G48:CF48,{"P","A","OB"})),"")</f>
        <v>0</v>
      </c>
      <c r="C48" s="41">
        <f t="shared" si="6"/>
        <v>0</v>
      </c>
      <c r="D48" s="42">
        <f t="shared" si="7"/>
        <v>0</v>
      </c>
      <c r="E48" s="43">
        <f t="shared" si="4"/>
        <v>0</v>
      </c>
      <c r="F48" s="44" t="str">
        <f t="shared" si="5"/>
        <v/>
      </c>
      <c r="G48" s="45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</row>
    <row r="49" spans="1:71" x14ac:dyDescent="0.2">
      <c r="A49" s="54" t="str">
        <f t="array" ref="A49">IFERROR(INDEX('[1]Basic Information'!$B$7:$B$31,SMALL(IF('[1]Basic Information'!$G$7:$G$31="Y",ROW('[1]Basic Information'!$G$7:$G$31)-MIN(ROW('[1]Basic Information'!$G$7:$G$31))+1),8)),"")</f>
        <v/>
      </c>
      <c r="B49" s="41">
        <f>IFERROR(SUM(COUNTIF(G49:CF49,{"P","A","OB"})),"")</f>
        <v>0</v>
      </c>
      <c r="C49" s="41">
        <f t="shared" si="6"/>
        <v>0</v>
      </c>
      <c r="D49" s="42">
        <f t="shared" si="7"/>
        <v>0</v>
      </c>
      <c r="E49" s="43">
        <f t="shared" si="4"/>
        <v>0</v>
      </c>
      <c r="F49" s="44" t="str">
        <f t="shared" si="5"/>
        <v/>
      </c>
      <c r="G49" s="45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</row>
    <row r="50" spans="1:71" x14ac:dyDescent="0.2">
      <c r="A50" s="54" t="str">
        <f t="array" ref="A50">IFERROR(INDEX('[1]Basic Information'!$B$7:$B$31,SMALL(IF('[1]Basic Information'!$G$7:$G$31="Y",ROW('[1]Basic Information'!$G$7:$G$31)-MIN(ROW('[1]Basic Information'!$G$7:$G$31))+1),9)),"")</f>
        <v/>
      </c>
      <c r="B50" s="41">
        <f>IFERROR(SUM(COUNTIF(G50:CF50,{"P","A","OB"})),"")</f>
        <v>0</v>
      </c>
      <c r="C50" s="41">
        <f t="shared" si="6"/>
        <v>0</v>
      </c>
      <c r="D50" s="42">
        <f t="shared" si="7"/>
        <v>0</v>
      </c>
      <c r="E50" s="43">
        <f t="shared" si="4"/>
        <v>0</v>
      </c>
      <c r="F50" s="44" t="str">
        <f t="shared" si="5"/>
        <v/>
      </c>
      <c r="G50" s="45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</row>
    <row r="51" spans="1:71" x14ac:dyDescent="0.2">
      <c r="A51" s="54" t="str">
        <f t="array" ref="A51">IFERROR(INDEX('[1]Basic Information'!$B$7:$B$31,SMALL(IF('[1]Basic Information'!$G$7:$G$31="Y",ROW('[1]Basic Information'!$G$7:$G$31)-MIN(ROW('[1]Basic Information'!$G$7:$G$31))+1),10)),"")</f>
        <v/>
      </c>
      <c r="B51" s="41">
        <f>IFERROR(SUM(COUNTIF(G51:CF51,{"P","A","OB"})),"")</f>
        <v>0</v>
      </c>
      <c r="C51" s="41">
        <f t="shared" si="6"/>
        <v>0</v>
      </c>
      <c r="D51" s="42">
        <f t="shared" si="7"/>
        <v>0</v>
      </c>
      <c r="E51" s="43">
        <f t="shared" si="4"/>
        <v>0</v>
      </c>
      <c r="F51" s="44" t="str">
        <f t="shared" si="5"/>
        <v/>
      </c>
      <c r="G51" s="45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</row>
    <row r="52" spans="1:71" x14ac:dyDescent="0.2">
      <c r="A52" s="54" t="str">
        <f t="array" ref="A52">IFERROR(INDEX('[1]Basic Information'!$B$7:$B$31,SMALL(IF('[1]Basic Information'!$G$7:$G$31="Y",ROW('[1]Basic Information'!$G$7:$G$31)-MIN(ROW('[1]Basic Information'!$G$7:$G$31))+1),11)),"")</f>
        <v/>
      </c>
      <c r="B52" s="41">
        <f>IFERROR(SUM(COUNTIF(G52:CF52,{"P","A","OB"})),"")</f>
        <v>0</v>
      </c>
      <c r="C52" s="41">
        <f t="shared" si="6"/>
        <v>0</v>
      </c>
      <c r="D52" s="42">
        <f t="shared" si="7"/>
        <v>0</v>
      </c>
      <c r="E52" s="43">
        <f t="shared" si="4"/>
        <v>0</v>
      </c>
      <c r="F52" s="44" t="str">
        <f t="shared" si="5"/>
        <v/>
      </c>
      <c r="G52" s="45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</row>
    <row r="53" spans="1:71" x14ac:dyDescent="0.2">
      <c r="A53" s="54" t="str">
        <f t="array" ref="A53">IFERROR(INDEX('[1]Basic Information'!$B$7:$B$31,SMALL(IF('[1]Basic Information'!$G$7:$G$31="Y",ROW('[1]Basic Information'!$G$7:$G$31)-MIN(ROW('[1]Basic Information'!$G$7:$G$31))+1),12)),"")</f>
        <v/>
      </c>
      <c r="B53" s="41">
        <f>IFERROR(SUM(COUNTIF(G53:CF53,{"P","A","OB"})),"")</f>
        <v>0</v>
      </c>
      <c r="C53" s="41">
        <f t="shared" si="6"/>
        <v>0</v>
      </c>
      <c r="D53" s="42">
        <f t="shared" si="7"/>
        <v>0</v>
      </c>
      <c r="E53" s="43">
        <f t="shared" si="4"/>
        <v>0</v>
      </c>
      <c r="F53" s="44" t="str">
        <f t="shared" si="5"/>
        <v/>
      </c>
      <c r="G53" s="45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</row>
    <row r="54" spans="1:71" x14ac:dyDescent="0.2">
      <c r="A54" s="54" t="str">
        <f t="array" ref="A54">IFERROR(INDEX('[1]Basic Information'!$B$7:$B$31,SMALL(IF('[1]Basic Information'!$G$7:$G$31="Y",ROW('[1]Basic Information'!$G$7:$G$31)-MIN(ROW('[1]Basic Information'!$G$7:$G$31))+1),13)),"")</f>
        <v/>
      </c>
      <c r="B54" s="41">
        <f>IFERROR(SUM(COUNTIF(G54:CF54,{"P","A","OB"})),"")</f>
        <v>0</v>
      </c>
      <c r="C54" s="41">
        <f t="shared" si="6"/>
        <v>0</v>
      </c>
      <c r="D54" s="42">
        <f t="shared" si="7"/>
        <v>0</v>
      </c>
      <c r="E54" s="43">
        <f t="shared" si="4"/>
        <v>0</v>
      </c>
      <c r="F54" s="44" t="str">
        <f t="shared" si="5"/>
        <v/>
      </c>
      <c r="G54" s="45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</row>
    <row r="55" spans="1:71" x14ac:dyDescent="0.2">
      <c r="A55" s="54" t="str">
        <f t="array" ref="A55">IFERROR(INDEX('[1]Basic Information'!$B$7:$B$31,SMALL(IF('[1]Basic Information'!$G$7:$G$31="Y",ROW('[1]Basic Information'!$G$7:$G$31)-MIN(ROW('[1]Basic Information'!$G$7:$G$31))+1),14)),"")</f>
        <v/>
      </c>
      <c r="B55" s="41">
        <f>IFERROR(SUM(COUNTIF(G55:CF55,{"P","A","OB"})),"")</f>
        <v>0</v>
      </c>
      <c r="C55" s="41">
        <f t="shared" si="6"/>
        <v>0</v>
      </c>
      <c r="D55" s="42">
        <f t="shared" si="7"/>
        <v>0</v>
      </c>
      <c r="E55" s="43">
        <f t="shared" si="4"/>
        <v>0</v>
      </c>
      <c r="F55" s="44" t="str">
        <f t="shared" si="5"/>
        <v/>
      </c>
      <c r="G55" s="45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</row>
    <row r="56" spans="1:71" x14ac:dyDescent="0.2">
      <c r="A56" s="54" t="str">
        <f t="array" ref="A56">IFERROR(INDEX('[1]Basic Information'!$B$7:$B$31,SMALL(IF('[1]Basic Information'!$G$7:$G$31="Y",ROW('[1]Basic Information'!$G$7:$G$31)-MIN(ROW('[1]Basic Information'!$G$7:$G$31))+1),15)),"")</f>
        <v/>
      </c>
      <c r="B56" s="41">
        <f>IFERROR(SUM(COUNTIF(G56:CF56,{"P","A","OB"})),"")</f>
        <v>0</v>
      </c>
      <c r="C56" s="41">
        <f t="shared" si="6"/>
        <v>0</v>
      </c>
      <c r="D56" s="42">
        <f t="shared" si="7"/>
        <v>0</v>
      </c>
      <c r="E56" s="43">
        <f t="shared" si="4"/>
        <v>0</v>
      </c>
      <c r="F56" s="44" t="str">
        <f t="shared" si="5"/>
        <v/>
      </c>
      <c r="G56" s="45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</row>
    <row r="57" spans="1:71" x14ac:dyDescent="0.2">
      <c r="A57" s="54" t="str">
        <f t="array" ref="A57">IFERROR(INDEX('[1]Basic Information'!$B$7:$B$31,SMALL(IF('[1]Basic Information'!$G$7:$G$31="Y",ROW('[1]Basic Information'!$G$7:$G$31)-MIN(ROW('[1]Basic Information'!$G$7:$G$31))+1),16)),"")</f>
        <v/>
      </c>
      <c r="B57" s="41">
        <f>IFERROR(SUM(COUNTIF(G57:CF57,{"P","A","OB"})),"")</f>
        <v>0</v>
      </c>
      <c r="C57" s="41">
        <f t="shared" si="6"/>
        <v>0</v>
      </c>
      <c r="D57" s="42">
        <f t="shared" si="7"/>
        <v>0</v>
      </c>
      <c r="E57" s="43">
        <f t="shared" si="4"/>
        <v>0</v>
      </c>
      <c r="F57" s="44" t="str">
        <f t="shared" si="5"/>
        <v/>
      </c>
      <c r="G57" s="45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</row>
    <row r="58" spans="1:71" x14ac:dyDescent="0.2">
      <c r="A58" s="54" t="str">
        <f t="array" ref="A58">IFERROR(INDEX('[1]Basic Information'!$B$7:$B$31,SMALL(IF('[1]Basic Information'!$G$7:$G$31="Y",ROW('[1]Basic Information'!$G$7:$G$31)-MIN(ROW('[1]Basic Information'!$G$7:$G$31))+1),17)),"")</f>
        <v/>
      </c>
      <c r="B58" s="41">
        <f>IFERROR(SUM(COUNTIF(G58:CF58,{"P","A","OB"})),"")</f>
        <v>0</v>
      </c>
      <c r="C58" s="41">
        <f t="shared" si="6"/>
        <v>0</v>
      </c>
      <c r="D58" s="42">
        <f t="shared" si="7"/>
        <v>0</v>
      </c>
      <c r="E58" s="43">
        <f t="shared" si="4"/>
        <v>0</v>
      </c>
      <c r="F58" s="44" t="str">
        <f t="shared" si="5"/>
        <v/>
      </c>
      <c r="G58" s="45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</row>
    <row r="59" spans="1:71" x14ac:dyDescent="0.2">
      <c r="A59" s="54" t="str">
        <f t="array" ref="A59">IFERROR(INDEX('[1]Basic Information'!$B$7:$B$31,SMALL(IF('[1]Basic Information'!$G$7:$G$31="Y",ROW('[1]Basic Information'!$G$7:$G$31)-MIN(ROW('[1]Basic Information'!$G$7:$G$31))+1),18)),"")</f>
        <v/>
      </c>
      <c r="B59" s="41">
        <f>IFERROR(SUM(COUNTIF(G59:CF59,{"P","A","OB"})),"")</f>
        <v>0</v>
      </c>
      <c r="C59" s="41">
        <f t="shared" si="6"/>
        <v>0</v>
      </c>
      <c r="D59" s="42">
        <f t="shared" si="7"/>
        <v>0</v>
      </c>
      <c r="E59" s="43">
        <f t="shared" si="4"/>
        <v>0</v>
      </c>
      <c r="F59" s="44" t="str">
        <f t="shared" si="5"/>
        <v/>
      </c>
      <c r="G59" s="45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</row>
    <row r="60" spans="1:71" x14ac:dyDescent="0.2">
      <c r="A60" s="54" t="str">
        <f t="array" ref="A60">IFERROR(INDEX('[1]Basic Information'!$B$7:$B$31,SMALL(IF('[1]Basic Information'!$G$7:$G$31="Y",ROW('[1]Basic Information'!$G$7:$G$31)-MIN(ROW('[1]Basic Information'!$G$7:$G$31))+1),19)),"")</f>
        <v/>
      </c>
      <c r="B60" s="41">
        <f>IFERROR(SUM(COUNTIF(G60:CF60,{"P","A","OB"})),"")</f>
        <v>0</v>
      </c>
      <c r="C60" s="41">
        <f t="shared" si="6"/>
        <v>0</v>
      </c>
      <c r="D60" s="42">
        <f t="shared" si="7"/>
        <v>0</v>
      </c>
      <c r="E60" s="43">
        <f t="shared" si="4"/>
        <v>0</v>
      </c>
      <c r="F60" s="44" t="str">
        <f t="shared" si="5"/>
        <v/>
      </c>
      <c r="G60" s="45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</row>
    <row r="61" spans="1:71" x14ac:dyDescent="0.2">
      <c r="A61" s="54" t="str">
        <f t="array" ref="A61">IFERROR(INDEX('[1]Basic Information'!$B$7:$B$31,SMALL(IF('[1]Basic Information'!$G$7:$G$31="Y",ROW('[1]Basic Information'!$G$7:$G$31)-MIN(ROW('[1]Basic Information'!$G$7:$G$31))+1),20)),"")</f>
        <v/>
      </c>
      <c r="B61" s="41">
        <f>IFERROR(SUM(COUNTIF(G61:CF61,{"P","A","OB"})),"")</f>
        <v>0</v>
      </c>
      <c r="C61" s="41">
        <f t="shared" si="6"/>
        <v>0</v>
      </c>
      <c r="D61" s="42">
        <f t="shared" si="7"/>
        <v>0</v>
      </c>
      <c r="E61" s="43">
        <f t="shared" si="4"/>
        <v>0</v>
      </c>
      <c r="F61" s="44" t="str">
        <f t="shared" si="5"/>
        <v/>
      </c>
      <c r="G61" s="45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</row>
    <row r="62" spans="1:71" x14ac:dyDescent="0.2">
      <c r="A62" s="47" t="s">
        <v>32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</row>
    <row r="63" spans="1:71" s="48" customFormat="1" x14ac:dyDescent="0.2"/>
    <row r="64" spans="1:71" s="50" customFormat="1" ht="20.25" thickBot="1" x14ac:dyDescent="0.35">
      <c r="A64" s="49" t="str">
        <f>IF('[1]Basic Information'!$H$5="","",CONCATENATE('[1]Basic Information'!$H$5))</f>
        <v>Audit Committee</v>
      </c>
      <c r="F64" s="51"/>
    </row>
    <row r="65" spans="1:61" ht="15" x14ac:dyDescent="0.25">
      <c r="A65" s="55" t="s">
        <v>15</v>
      </c>
      <c r="B65" s="55" t="s">
        <v>16</v>
      </c>
      <c r="C65" s="55" t="s">
        <v>17</v>
      </c>
      <c r="D65" s="55" t="s">
        <v>18</v>
      </c>
      <c r="E65" s="55" t="s">
        <v>13</v>
      </c>
      <c r="F65" s="56" t="s">
        <v>19</v>
      </c>
      <c r="G65" s="17" t="s">
        <v>33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9"/>
    </row>
    <row r="66" spans="1:61" ht="15.75" thickBot="1" x14ac:dyDescent="0.3">
      <c r="A66" s="57"/>
      <c r="B66" s="58"/>
      <c r="C66" s="58"/>
      <c r="D66" s="58"/>
      <c r="E66" s="58"/>
      <c r="F66" s="59" t="s">
        <v>21</v>
      </c>
      <c r="G66" s="28" t="s">
        <v>39</v>
      </c>
      <c r="H66" s="30" t="s">
        <v>40</v>
      </c>
      <c r="I66" s="29" t="s">
        <v>41</v>
      </c>
      <c r="J66" s="29" t="s">
        <v>42</v>
      </c>
      <c r="K66" s="30">
        <v>11474</v>
      </c>
      <c r="L66" s="30" t="s">
        <v>43</v>
      </c>
      <c r="M66" s="30" t="s">
        <v>44</v>
      </c>
      <c r="N66" s="30" t="s">
        <v>45</v>
      </c>
      <c r="O66" s="30" t="s">
        <v>46</v>
      </c>
      <c r="P66" s="30" t="s">
        <v>47</v>
      </c>
      <c r="Q66" s="30" t="s">
        <v>48</v>
      </c>
      <c r="R66" s="30" t="s">
        <v>49</v>
      </c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</row>
    <row r="67" spans="1:61" x14ac:dyDescent="0.2">
      <c r="A67" s="60" t="str">
        <f t="array" ref="A67">IFERROR(INDEX('[1]Basic Information'!$B$7:$B$31,SMALL(IF('[1]Basic Information'!$H$7:$H$31="Y",ROW('[1]Basic Information'!$H$7:$H$31)-MIN(ROW('[1]Basic Information'!$H$7:$H$31))+1),1)),"")</f>
        <v>Annalene M. Bautista</v>
      </c>
      <c r="B67" s="33">
        <v>12</v>
      </c>
      <c r="C67" s="33">
        <v>12</v>
      </c>
      <c r="D67" s="34">
        <v>10</v>
      </c>
      <c r="E67" s="35">
        <f t="shared" ref="E67" si="8">COUNTIF($G67:$AP67,"OB")</f>
        <v>0</v>
      </c>
      <c r="F67" s="36">
        <f t="shared" ref="F67:F86" si="9">IFERROR((C67/B67)*100,"")</f>
        <v>100</v>
      </c>
      <c r="G67" s="37" t="s">
        <v>3</v>
      </c>
      <c r="H67" s="39" t="s">
        <v>3</v>
      </c>
      <c r="I67" s="39" t="s">
        <v>3</v>
      </c>
      <c r="J67" s="39" t="s">
        <v>3</v>
      </c>
      <c r="K67" s="39" t="s">
        <v>3</v>
      </c>
      <c r="L67" s="39" t="s">
        <v>3</v>
      </c>
      <c r="M67" s="39" t="s">
        <v>3</v>
      </c>
      <c r="N67" s="39" t="s">
        <v>3</v>
      </c>
      <c r="O67" s="39" t="s">
        <v>3</v>
      </c>
      <c r="P67" s="39" t="s">
        <v>3</v>
      </c>
      <c r="Q67" s="39" t="s">
        <v>3</v>
      </c>
      <c r="R67" s="39" t="s">
        <v>3</v>
      </c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</row>
    <row r="68" spans="1:61" x14ac:dyDescent="0.2">
      <c r="A68" s="60" t="str">
        <f t="array" ref="A68">IFERROR(INDEX('[1]Basic Information'!$B$7:$B$31,SMALL(IF('[1]Basic Information'!$H$7:$H$31="Y",ROW('[1]Basic Information'!$H$7:$H$31)-MIN(ROW('[1]Basic Information'!$H$7:$H$31))+1),2)),"")</f>
        <v>Alan V. Bornas</v>
      </c>
      <c r="B68" s="41">
        <v>12</v>
      </c>
      <c r="C68" s="41">
        <v>12</v>
      </c>
      <c r="D68" s="42">
        <v>8</v>
      </c>
      <c r="E68" s="43"/>
      <c r="F68" s="44">
        <f t="shared" si="9"/>
        <v>100</v>
      </c>
      <c r="G68" s="45" t="s">
        <v>3</v>
      </c>
      <c r="H68" s="46" t="s">
        <v>3</v>
      </c>
      <c r="I68" s="46" t="s">
        <v>3</v>
      </c>
      <c r="J68" s="46" t="s">
        <v>3</v>
      </c>
      <c r="K68" s="46" t="s">
        <v>3</v>
      </c>
      <c r="L68" s="46" t="s">
        <v>3</v>
      </c>
      <c r="M68" s="46" t="s">
        <v>3</v>
      </c>
      <c r="N68" s="46" t="s">
        <v>3</v>
      </c>
      <c r="O68" s="46" t="s">
        <v>3</v>
      </c>
      <c r="P68" s="46" t="s">
        <v>3</v>
      </c>
      <c r="Q68" s="46" t="s">
        <v>3</v>
      </c>
      <c r="R68" s="46" t="s">
        <v>3</v>
      </c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</row>
    <row r="69" spans="1:61" x14ac:dyDescent="0.2">
      <c r="A69" s="60" t="str">
        <f t="array" ref="A69">IFERROR(INDEX('[1]Basic Information'!$B$7:$B$31,SMALL(IF('[1]Basic Information'!$H$7:$H$31="Y",ROW('[1]Basic Information'!$H$7:$H$31)-MIN(ROW('[1]Basic Information'!$H$7:$H$31))+1),3)),"")</f>
        <v>Winston Rochel L. Galang</v>
      </c>
      <c r="B69" s="41">
        <v>12</v>
      </c>
      <c r="C69" s="41">
        <v>12</v>
      </c>
      <c r="D69" s="42">
        <v>10</v>
      </c>
      <c r="E69" s="43">
        <f t="shared" ref="E69:E86" si="10">COUNTIF($G69:$AP69,"OB")</f>
        <v>0</v>
      </c>
      <c r="F69" s="44">
        <f t="shared" si="9"/>
        <v>100</v>
      </c>
      <c r="G69" s="45" t="s">
        <v>3</v>
      </c>
      <c r="H69" s="46" t="s">
        <v>3</v>
      </c>
      <c r="I69" s="46" t="s">
        <v>3</v>
      </c>
      <c r="J69" s="46" t="s">
        <v>3</v>
      </c>
      <c r="K69" s="46" t="s">
        <v>3</v>
      </c>
      <c r="L69" s="46" t="s">
        <v>3</v>
      </c>
      <c r="M69" s="46" t="s">
        <v>3</v>
      </c>
      <c r="N69" s="46" t="s">
        <v>3</v>
      </c>
      <c r="O69" s="46" t="s">
        <v>3</v>
      </c>
      <c r="P69" s="46" t="s">
        <v>3</v>
      </c>
      <c r="Q69" s="46" t="s">
        <v>3</v>
      </c>
      <c r="R69" s="46" t="s">
        <v>3</v>
      </c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</row>
    <row r="70" spans="1:61" x14ac:dyDescent="0.2">
      <c r="A70" s="60" t="str">
        <f t="array" ref="A70">IFERROR(INDEX('[1]Basic Information'!$B$7:$B$31,SMALL(IF('[1]Basic Information'!$H$7:$H$31="Y",ROW('[1]Basic Information'!$H$7:$H$31)-MIN(ROW('[1]Basic Information'!$H$7:$H$31))+1),4)),"")</f>
        <v/>
      </c>
      <c r="B70" s="41">
        <f>IFERROR(SUM(COUNTIF(G70:CF70,{"P","A","OB"})),"")</f>
        <v>0</v>
      </c>
      <c r="C70" s="41">
        <f t="shared" ref="C70:C86" si="11">D70+E70</f>
        <v>0</v>
      </c>
      <c r="D70" s="42">
        <f t="shared" ref="D70:D86" si="12">COUNTIF($G70:$AP70,"P")</f>
        <v>0</v>
      </c>
      <c r="E70" s="43">
        <f t="shared" si="10"/>
        <v>0</v>
      </c>
      <c r="F70" s="44" t="str">
        <f t="shared" si="9"/>
        <v/>
      </c>
      <c r="G70" s="4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</row>
    <row r="71" spans="1:61" x14ac:dyDescent="0.2">
      <c r="A71" s="60" t="str">
        <f t="array" ref="A71">IFERROR(INDEX('[1]Basic Information'!$B$7:$B$31,SMALL(IF('[1]Basic Information'!$H$7:$H$31="Y",ROW('[1]Basic Information'!$H$7:$H$31)-MIN(ROW('[1]Basic Information'!$H$7:$H$31))+1),5)),"")</f>
        <v/>
      </c>
      <c r="B71" s="41">
        <f>IFERROR(SUM(COUNTIF(G71:CF71,{"P","A","OB"})),"")</f>
        <v>0</v>
      </c>
      <c r="C71" s="41">
        <f t="shared" si="11"/>
        <v>0</v>
      </c>
      <c r="D71" s="42">
        <f t="shared" si="12"/>
        <v>0</v>
      </c>
      <c r="E71" s="43">
        <f t="shared" si="10"/>
        <v>0</v>
      </c>
      <c r="F71" s="44" t="str">
        <f t="shared" si="9"/>
        <v/>
      </c>
      <c r="G71" s="4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</row>
    <row r="72" spans="1:61" x14ac:dyDescent="0.2">
      <c r="A72" s="60" t="str">
        <f t="array" ref="A72">IFERROR(INDEX('[1]Basic Information'!$B$7:$B$31,SMALL(IF('[1]Basic Information'!$H$7:$H$31="Y",ROW('[1]Basic Information'!$H$7:$H$31)-MIN(ROW('[1]Basic Information'!$H$7:$H$31))+1),6)),"")</f>
        <v/>
      </c>
      <c r="B72" s="41">
        <f>IFERROR(SUM(COUNTIF(G72:CF72,{"P","A","OB"})),"")</f>
        <v>0</v>
      </c>
      <c r="C72" s="41">
        <f t="shared" si="11"/>
        <v>0</v>
      </c>
      <c r="D72" s="42">
        <f t="shared" si="12"/>
        <v>0</v>
      </c>
      <c r="E72" s="43">
        <f t="shared" si="10"/>
        <v>0</v>
      </c>
      <c r="F72" s="44" t="str">
        <f t="shared" si="9"/>
        <v/>
      </c>
      <c r="G72" s="45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</row>
    <row r="73" spans="1:61" x14ac:dyDescent="0.2">
      <c r="A73" s="60" t="str">
        <f t="array" ref="A73">IFERROR(INDEX('[1]Basic Information'!$B$7:$B$31,SMALL(IF('[1]Basic Information'!$H$7:$H$31="Y",ROW('[1]Basic Information'!$H$7:$H$31)-MIN(ROW('[1]Basic Information'!$H$7:$H$31))+1),7)),"")</f>
        <v/>
      </c>
      <c r="B73" s="41">
        <f>IFERROR(SUM(COUNTIF(G73:CF73,{"P","A","OB"})),"")</f>
        <v>0</v>
      </c>
      <c r="C73" s="41">
        <f t="shared" si="11"/>
        <v>0</v>
      </c>
      <c r="D73" s="42">
        <f t="shared" si="12"/>
        <v>0</v>
      </c>
      <c r="E73" s="43">
        <f t="shared" si="10"/>
        <v>0</v>
      </c>
      <c r="F73" s="44" t="str">
        <f t="shared" si="9"/>
        <v/>
      </c>
      <c r="G73" s="45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</row>
    <row r="74" spans="1:61" x14ac:dyDescent="0.2">
      <c r="A74" s="60" t="str">
        <f t="array" ref="A74">IFERROR(INDEX('[1]Basic Information'!$B$7:$B$31,SMALL(IF('[1]Basic Information'!$H$7:$H$31="Y",ROW('[1]Basic Information'!$H$7:$H$31)-MIN(ROW('[1]Basic Information'!$H$7:$H$31))+1),8)),"")</f>
        <v/>
      </c>
      <c r="B74" s="41">
        <f>IFERROR(SUM(COUNTIF(G74:CF74,{"P","A","OB"})),"")</f>
        <v>0</v>
      </c>
      <c r="C74" s="41">
        <f t="shared" si="11"/>
        <v>0</v>
      </c>
      <c r="D74" s="42">
        <f t="shared" si="12"/>
        <v>0</v>
      </c>
      <c r="E74" s="43">
        <f t="shared" si="10"/>
        <v>0</v>
      </c>
      <c r="F74" s="44" t="str">
        <f t="shared" si="9"/>
        <v/>
      </c>
      <c r="G74" s="45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</row>
    <row r="75" spans="1:61" x14ac:dyDescent="0.2">
      <c r="A75" s="60" t="str">
        <f t="array" ref="A75">IFERROR(INDEX('[1]Basic Information'!$B$7:$B$31,SMALL(IF('[1]Basic Information'!$H$7:$H$31="Y",ROW('[1]Basic Information'!$H$7:$H$31)-MIN(ROW('[1]Basic Information'!$H$7:$H$31))+1),9)),"")</f>
        <v/>
      </c>
      <c r="B75" s="41">
        <f>IFERROR(SUM(COUNTIF(G75:CF75,{"P","A","OB"})),"")</f>
        <v>0</v>
      </c>
      <c r="C75" s="41">
        <f t="shared" si="11"/>
        <v>0</v>
      </c>
      <c r="D75" s="42">
        <f t="shared" si="12"/>
        <v>0</v>
      </c>
      <c r="E75" s="43">
        <f t="shared" si="10"/>
        <v>0</v>
      </c>
      <c r="F75" s="44" t="str">
        <f t="shared" si="9"/>
        <v/>
      </c>
      <c r="G75" s="45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</row>
    <row r="76" spans="1:61" x14ac:dyDescent="0.2">
      <c r="A76" s="60" t="str">
        <f t="array" ref="A76">IFERROR(INDEX('[1]Basic Information'!$B$7:$B$31,SMALL(IF('[1]Basic Information'!$H$7:$H$31="Y",ROW('[1]Basic Information'!$H$7:$H$31)-MIN(ROW('[1]Basic Information'!$H$7:$H$31))+1),10)),"")</f>
        <v/>
      </c>
      <c r="B76" s="41">
        <f>IFERROR(SUM(COUNTIF(G76:CF76,{"P","A","OB"})),"")</f>
        <v>0</v>
      </c>
      <c r="C76" s="41">
        <f t="shared" si="11"/>
        <v>0</v>
      </c>
      <c r="D76" s="42">
        <f t="shared" si="12"/>
        <v>0</v>
      </c>
      <c r="E76" s="43">
        <f t="shared" si="10"/>
        <v>0</v>
      </c>
      <c r="F76" s="44" t="str">
        <f t="shared" si="9"/>
        <v/>
      </c>
      <c r="G76" s="45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</row>
    <row r="77" spans="1:61" x14ac:dyDescent="0.2">
      <c r="A77" s="60" t="str">
        <f t="array" ref="A77">IFERROR(INDEX('[1]Basic Information'!$B$7:$B$31,SMALL(IF('[1]Basic Information'!$H$7:$H$31="Y",ROW('[1]Basic Information'!$H$7:$H$31)-MIN(ROW('[1]Basic Information'!$H$7:$H$31))+1),11)),"")</f>
        <v/>
      </c>
      <c r="B77" s="41">
        <f>IFERROR(SUM(COUNTIF(G77:CF77,{"P","A","OB"})),"")</f>
        <v>0</v>
      </c>
      <c r="C77" s="41">
        <f t="shared" si="11"/>
        <v>0</v>
      </c>
      <c r="D77" s="42">
        <f t="shared" si="12"/>
        <v>0</v>
      </c>
      <c r="E77" s="43">
        <f t="shared" si="10"/>
        <v>0</v>
      </c>
      <c r="F77" s="44" t="str">
        <f t="shared" si="9"/>
        <v/>
      </c>
      <c r="G77" s="45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</row>
    <row r="78" spans="1:61" x14ac:dyDescent="0.2">
      <c r="A78" s="60" t="str">
        <f t="array" ref="A78">IFERROR(INDEX('[1]Basic Information'!$B$7:$B$31,SMALL(IF('[1]Basic Information'!$H$7:$H$31="Y",ROW('[1]Basic Information'!$H$7:$H$31)-MIN(ROW('[1]Basic Information'!$H$7:$H$31))+1),12)),"")</f>
        <v/>
      </c>
      <c r="B78" s="41">
        <f>IFERROR(SUM(COUNTIF(G78:CF78,{"P","A","OB"})),"")</f>
        <v>0</v>
      </c>
      <c r="C78" s="41">
        <f t="shared" si="11"/>
        <v>0</v>
      </c>
      <c r="D78" s="42">
        <f t="shared" si="12"/>
        <v>0</v>
      </c>
      <c r="E78" s="43">
        <f t="shared" si="10"/>
        <v>0</v>
      </c>
      <c r="F78" s="44" t="str">
        <f t="shared" si="9"/>
        <v/>
      </c>
      <c r="G78" s="45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</row>
    <row r="79" spans="1:61" x14ac:dyDescent="0.2">
      <c r="A79" s="60" t="str">
        <f t="array" ref="A79">IFERROR(INDEX('[1]Basic Information'!$B$7:$B$31,SMALL(IF('[1]Basic Information'!$H$7:$H$31="Y",ROW('[1]Basic Information'!$H$7:$H$31)-MIN(ROW('[1]Basic Information'!$H$7:$H$31))+1),13)),"")</f>
        <v/>
      </c>
      <c r="B79" s="41">
        <f>IFERROR(SUM(COUNTIF(G79:CF79,{"P","A","OB"})),"")</f>
        <v>0</v>
      </c>
      <c r="C79" s="41">
        <f t="shared" si="11"/>
        <v>0</v>
      </c>
      <c r="D79" s="42">
        <f t="shared" si="12"/>
        <v>0</v>
      </c>
      <c r="E79" s="43">
        <f t="shared" si="10"/>
        <v>0</v>
      </c>
      <c r="F79" s="44" t="str">
        <f t="shared" si="9"/>
        <v/>
      </c>
      <c r="G79" s="45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</row>
    <row r="80" spans="1:61" x14ac:dyDescent="0.2">
      <c r="A80" s="60" t="str">
        <f t="array" ref="A80">IFERROR(INDEX('[1]Basic Information'!$B$7:$B$31,SMALL(IF('[1]Basic Information'!$H$7:$H$31="Y",ROW('[1]Basic Information'!$H$7:$H$31)-MIN(ROW('[1]Basic Information'!$H$7:$H$31))+1),14)),"")</f>
        <v/>
      </c>
      <c r="B80" s="41">
        <f>IFERROR(SUM(COUNTIF(G80:CF80,{"P","A","OB"})),"")</f>
        <v>0</v>
      </c>
      <c r="C80" s="41">
        <f t="shared" si="11"/>
        <v>0</v>
      </c>
      <c r="D80" s="42">
        <f t="shared" si="12"/>
        <v>0</v>
      </c>
      <c r="E80" s="43">
        <f t="shared" si="10"/>
        <v>0</v>
      </c>
      <c r="F80" s="44" t="str">
        <f t="shared" si="9"/>
        <v/>
      </c>
      <c r="G80" s="45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</row>
    <row r="81" spans="1:61" x14ac:dyDescent="0.2">
      <c r="A81" s="60" t="str">
        <f t="array" ref="A81">IFERROR(INDEX('[1]Basic Information'!$B$7:$B$31,SMALL(IF('[1]Basic Information'!$H$7:$H$31="Y",ROW('[1]Basic Information'!$H$7:$H$31)-MIN(ROW('[1]Basic Information'!$H$7:$H$31))+1),15)),"")</f>
        <v/>
      </c>
      <c r="B81" s="41">
        <f>IFERROR(SUM(COUNTIF(G81:CF81,{"P","A","OB"})),"")</f>
        <v>0</v>
      </c>
      <c r="C81" s="41">
        <f t="shared" si="11"/>
        <v>0</v>
      </c>
      <c r="D81" s="42">
        <f t="shared" si="12"/>
        <v>0</v>
      </c>
      <c r="E81" s="43">
        <f t="shared" si="10"/>
        <v>0</v>
      </c>
      <c r="F81" s="44" t="str">
        <f t="shared" si="9"/>
        <v/>
      </c>
      <c r="G81" s="45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</row>
    <row r="82" spans="1:61" x14ac:dyDescent="0.2">
      <c r="A82" s="60" t="str">
        <f t="array" ref="A82">IFERROR(INDEX('[1]Basic Information'!$B$7:$B$31,SMALL(IF('[1]Basic Information'!$H$7:$H$31="Y",ROW('[1]Basic Information'!$H$7:$H$31)-MIN(ROW('[1]Basic Information'!$H$7:$H$31))+1),16)),"")</f>
        <v/>
      </c>
      <c r="B82" s="41">
        <f>IFERROR(SUM(COUNTIF(G82:CF82,{"P","A","OB"})),"")</f>
        <v>0</v>
      </c>
      <c r="C82" s="41">
        <f t="shared" si="11"/>
        <v>0</v>
      </c>
      <c r="D82" s="42">
        <f t="shared" si="12"/>
        <v>0</v>
      </c>
      <c r="E82" s="43">
        <f t="shared" si="10"/>
        <v>0</v>
      </c>
      <c r="F82" s="44" t="str">
        <f t="shared" si="9"/>
        <v/>
      </c>
      <c r="G82" s="45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</row>
    <row r="83" spans="1:61" x14ac:dyDescent="0.2">
      <c r="A83" s="60" t="str">
        <f t="array" ref="A83">IFERROR(INDEX('[1]Basic Information'!$B$7:$B$31,SMALL(IF('[1]Basic Information'!$H$7:$H$31="Y",ROW('[1]Basic Information'!$H$7:$H$31)-MIN(ROW('[1]Basic Information'!$H$7:$H$31))+1),17)),"")</f>
        <v/>
      </c>
      <c r="B83" s="41">
        <f>IFERROR(SUM(COUNTIF(G83:CF83,{"P","A","OB"})),"")</f>
        <v>0</v>
      </c>
      <c r="C83" s="41">
        <f t="shared" si="11"/>
        <v>0</v>
      </c>
      <c r="D83" s="42">
        <f t="shared" si="12"/>
        <v>0</v>
      </c>
      <c r="E83" s="43">
        <f t="shared" si="10"/>
        <v>0</v>
      </c>
      <c r="F83" s="44" t="str">
        <f t="shared" si="9"/>
        <v/>
      </c>
      <c r="G83" s="45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</row>
    <row r="84" spans="1:61" x14ac:dyDescent="0.2">
      <c r="A84" s="60" t="str">
        <f t="array" ref="A84">IFERROR(INDEX('[1]Basic Information'!$B$7:$B$31,SMALL(IF('[1]Basic Information'!$H$7:$H$31="Y",ROW('[1]Basic Information'!$H$7:$H$31)-MIN(ROW('[1]Basic Information'!$H$7:$H$31))+1),18)),"")</f>
        <v/>
      </c>
      <c r="B84" s="41">
        <f>IFERROR(SUM(COUNTIF(G84:CF84,{"P","A","OB"})),"")</f>
        <v>0</v>
      </c>
      <c r="C84" s="41">
        <f t="shared" si="11"/>
        <v>0</v>
      </c>
      <c r="D84" s="42">
        <f t="shared" si="12"/>
        <v>0</v>
      </c>
      <c r="E84" s="43">
        <f t="shared" si="10"/>
        <v>0</v>
      </c>
      <c r="F84" s="44" t="str">
        <f t="shared" si="9"/>
        <v/>
      </c>
      <c r="G84" s="45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</row>
    <row r="85" spans="1:61" x14ac:dyDescent="0.2">
      <c r="A85" s="60" t="str">
        <f t="array" ref="A85">IFERROR(INDEX('[1]Basic Information'!$B$7:$B$31,SMALL(IF('[1]Basic Information'!$H$7:$H$31="Y",ROW('[1]Basic Information'!$H$7:$H$31)-MIN(ROW('[1]Basic Information'!$H$7:$H$31))+1),19)),"")</f>
        <v/>
      </c>
      <c r="B85" s="41">
        <f>IFERROR(SUM(COUNTIF(G85:CF85,{"P","A","OB"})),"")</f>
        <v>0</v>
      </c>
      <c r="C85" s="41">
        <f t="shared" si="11"/>
        <v>0</v>
      </c>
      <c r="D85" s="42">
        <f t="shared" si="12"/>
        <v>0</v>
      </c>
      <c r="E85" s="43">
        <f t="shared" si="10"/>
        <v>0</v>
      </c>
      <c r="F85" s="44" t="str">
        <f t="shared" si="9"/>
        <v/>
      </c>
      <c r="G85" s="45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</row>
    <row r="86" spans="1:61" x14ac:dyDescent="0.2">
      <c r="A86" s="60" t="str">
        <f t="array" ref="A86">IFERROR(INDEX('[1]Basic Information'!$B$7:$B$31,SMALL(IF('[1]Basic Information'!$H$7:$H$31="Y",ROW('[1]Basic Information'!$H$7:$H$31)-MIN(ROW('[1]Basic Information'!$H$7:$H$31))+1),20)),"")</f>
        <v/>
      </c>
      <c r="B86" s="41">
        <f>IFERROR(SUM(COUNTIF(G86:CF86,{"P","A","OB"})),"")</f>
        <v>0</v>
      </c>
      <c r="C86" s="41">
        <f t="shared" si="11"/>
        <v>0</v>
      </c>
      <c r="D86" s="42">
        <f t="shared" si="12"/>
        <v>0</v>
      </c>
      <c r="E86" s="43">
        <f t="shared" si="10"/>
        <v>0</v>
      </c>
      <c r="F86" s="44" t="str">
        <f t="shared" si="9"/>
        <v/>
      </c>
      <c r="G86" s="45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</row>
  </sheetData>
  <mergeCells count="4">
    <mergeCell ref="A5:F5"/>
    <mergeCell ref="G8:AQ8"/>
    <mergeCell ref="G40:AQ40"/>
    <mergeCell ref="G65:AQ65"/>
  </mergeCells>
  <dataValidations count="2">
    <dataValidation type="list" allowBlank="1" showInputMessage="1" showErrorMessage="1" sqref="G9:AQ9">
      <formula1>$D$3:$D$4</formula1>
    </dataValidation>
    <dataValidation type="list" showInputMessage="1" showErrorMessage="1" sqref="G11:AQ35 G42:AQ61 G67:AQ86">
      <formula1>$F$3:$F$6</formula1>
    </dataValidation>
  </dataValidations>
  <pageMargins left="0.7" right="0.7" top="0.75" bottom="0.75" header="0.3" footer="0.3"/>
  <pageSetup scale="89" orientation="portrait" verticalDpi="0" r:id="rId1"/>
  <colBreaks count="2" manualBreakCount="2">
    <brk id="7" max="85" man="1"/>
    <brk id="18" max="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Luisa S. Gopico</dc:creator>
  <cp:lastModifiedBy>Ma. Luisa S. Gopico</cp:lastModifiedBy>
  <cp:lastPrinted>2023-12-29T07:23:30Z</cp:lastPrinted>
  <dcterms:created xsi:type="dcterms:W3CDTF">2023-12-29T07:13:17Z</dcterms:created>
  <dcterms:modified xsi:type="dcterms:W3CDTF">2023-12-29T07:25:31Z</dcterms:modified>
</cp:coreProperties>
</file>